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codeName="ThisWorkbook"/>
  <mc:AlternateContent xmlns:mc="http://schemas.openxmlformats.org/markup-compatibility/2006">
    <mc:Choice Requires="x15">
      <x15ac:absPath xmlns:x15ac="http://schemas.microsoft.com/office/spreadsheetml/2010/11/ac" url="Z:\Projects\2017\102089-002 PWGSC - Cambridge Bay - FTA LTU\Tables\"/>
    </mc:Choice>
  </mc:AlternateContent>
  <bookViews>
    <workbookView xWindow="0" yWindow="0" windowWidth="17970" windowHeight="5940" firstSheet="6" activeTab="12" xr2:uid="{00000000-000D-0000-FFFF-FFFF00000000}"/>
  </bookViews>
  <sheets>
    <sheet name="Monitoring Table" sheetId="24" r:id="rId1"/>
    <sheet name="FTA-GW-PHCs" sheetId="23" r:id="rId2"/>
    <sheet name="fta_GW_PAHs" sheetId="22" r:id="rId3"/>
    <sheet name="FTA_GW_Inorganics 2016 &amp; 2017)" sheetId="28" r:id="rId4"/>
    <sheet name="FTA_SW_Inorganics_Dissolved" sheetId="29" r:id="rId5"/>
    <sheet name="FTA_SW_Inorganics_Total" sheetId="21" r:id="rId6"/>
    <sheet name="fta_GW_Misc" sheetId="18" r:id="rId7"/>
    <sheet name="fta_SW seepage" sheetId="19" r:id="rId8"/>
    <sheet name="FTA-Sump-SW" sheetId="16" r:id="rId9"/>
    <sheet name="fta_PFOS_GW" sheetId="13" r:id="rId10"/>
    <sheet name="2016-FTA-Soil" sheetId="26" r:id="rId11"/>
    <sheet name="2017-FTA-Soil" sheetId="17" r:id="rId12"/>
    <sheet name="FTA-Sump-SW (2)" sheetId="30" r:id="rId13"/>
  </sheets>
  <definedNames>
    <definedName name="_xlnm.Print_Area" localSheetId="10">'2016-FTA-Soil'!$C$4:$W$39</definedName>
    <definedName name="_xlnm.Print_Area" localSheetId="11">'2017-FTA-Soil'!$C$4:$R$38</definedName>
    <definedName name="_xlnm.Print_Area" localSheetId="2">fta_GW_PAHs!$C:$R</definedName>
    <definedName name="_xlnm.Print_Area" localSheetId="9">fta_PFOS_GW!$C:$W</definedName>
    <definedName name="_xlnm.Print_Area" localSheetId="7">'fta_SW seepage'!$C:$K</definedName>
    <definedName name="_xlnm.Print_Area" localSheetId="8">'FTA-Sump-SW'!$C:$K</definedName>
    <definedName name="_xlnm.Print_Area" localSheetId="12">'FTA-Sump-SW (2)'!$C:$K</definedName>
    <definedName name="_xlnm.Print_Titles" localSheetId="10">'2016-FTA-Soil'!$C:$J</definedName>
    <definedName name="_xlnm.Print_Titles" localSheetId="11">'2017-FTA-Soil'!$C:$J</definedName>
    <definedName name="_xlnm.Print_Titles" localSheetId="3">'FTA_GW_Inorganics 2016 &amp; 2017)'!$C:$G</definedName>
    <definedName name="_xlnm.Print_Titles" localSheetId="6">fta_GW_Misc!$C:$G</definedName>
    <definedName name="_xlnm.Print_Titles" localSheetId="2">fta_GW_PAHs!$C:$G</definedName>
    <definedName name="_xlnm.Print_Titles" localSheetId="9">fta_PFOS_GW!$C:$G</definedName>
    <definedName name="_xlnm.Print_Titles" localSheetId="4">FTA_SW_Inorganics_Dissolved!$C:$G</definedName>
    <definedName name="_xlnm.Print_Titles" localSheetId="5">FTA_SW_Inorganics_Total!$C:$G</definedName>
    <definedName name="_xlnm.Print_Titles" localSheetId="1">'FTA-GW-PHCs'!$C:$G</definedName>
  </definedNames>
  <calcPr calcId="171027"/>
</workbook>
</file>

<file path=xl/calcChain.xml><?xml version="1.0" encoding="utf-8"?>
<calcChain xmlns="http://schemas.openxmlformats.org/spreadsheetml/2006/main">
  <c r="M14" i="30" l="1"/>
  <c r="M13" i="30"/>
  <c r="S19" i="23" l="1"/>
  <c r="L21" i="24"/>
  <c r="L15" i="24"/>
  <c r="L6" i="24"/>
  <c r="M14" i="16" l="1"/>
  <c r="M13" i="16"/>
  <c r="E17" i="24" l="1"/>
  <c r="E19" i="24"/>
  <c r="E21" i="24"/>
  <c r="E23" i="24"/>
  <c r="E25" i="24"/>
  <c r="E27" i="24"/>
  <c r="E15" i="24"/>
  <c r="E8" i="24"/>
  <c r="E10" i="24"/>
  <c r="E12" i="24"/>
  <c r="E6" i="24"/>
  <c r="S23" i="18" l="1"/>
  <c r="M25" i="17" l="1"/>
  <c r="M24" i="17"/>
  <c r="M15" i="17"/>
  <c r="M14" i="17"/>
  <c r="M13" i="17"/>
  <c r="M11" i="17"/>
  <c r="R44" i="28"/>
  <c r="L44" i="28"/>
  <c r="R40" i="28"/>
  <c r="L40" i="28"/>
  <c r="R39" i="28"/>
  <c r="L39" i="28"/>
  <c r="R38" i="28"/>
  <c r="L38" i="28"/>
  <c r="R37" i="28"/>
  <c r="L37" i="28"/>
  <c r="R35" i="28"/>
  <c r="L35" i="28"/>
  <c r="R34" i="28"/>
  <c r="R33" i="28"/>
  <c r="L33" i="28"/>
  <c r="R32" i="28"/>
  <c r="L32" i="28"/>
  <c r="R30" i="28"/>
  <c r="L30" i="28"/>
  <c r="R29" i="28"/>
  <c r="L29" i="28"/>
  <c r="R28" i="28"/>
  <c r="L28" i="28"/>
  <c r="R27" i="28"/>
  <c r="L27" i="28"/>
  <c r="R26" i="28"/>
  <c r="L26" i="28"/>
  <c r="R25" i="28"/>
  <c r="R23" i="28"/>
  <c r="R22" i="28"/>
  <c r="L22" i="28"/>
  <c r="R21" i="28"/>
  <c r="R19" i="28"/>
  <c r="L19" i="28"/>
  <c r="R18" i="28"/>
  <c r="L18" i="28"/>
  <c r="R17" i="28"/>
  <c r="L17" i="28"/>
  <c r="R15" i="28"/>
  <c r="R14" i="28"/>
  <c r="R12" i="28"/>
  <c r="R27" i="22"/>
  <c r="S31" i="18"/>
  <c r="S30" i="18"/>
  <c r="S28" i="18"/>
  <c r="S27" i="18"/>
  <c r="S26" i="18"/>
  <c r="S24" i="18"/>
  <c r="S20" i="18"/>
  <c r="S19" i="18"/>
  <c r="S16" i="18"/>
  <c r="S15" i="18"/>
  <c r="S14" i="18"/>
  <c r="S12" i="18"/>
  <c r="S11" i="18"/>
  <c r="S10" i="18"/>
  <c r="S9" i="18"/>
  <c r="U11" i="26" l="1"/>
  <c r="R11" i="26"/>
  <c r="M21" i="13" l="1"/>
  <c r="M20" i="13"/>
  <c r="M17" i="13"/>
  <c r="M16" i="13"/>
  <c r="M15" i="13"/>
  <c r="M14" i="13"/>
  <c r="M13" i="13"/>
  <c r="M9" i="13"/>
  <c r="M8" i="13"/>
  <c r="M31" i="18"/>
  <c r="M28" i="18"/>
  <c r="M26" i="18"/>
  <c r="M24" i="18"/>
  <c r="M23" i="18"/>
  <c r="M20" i="18"/>
  <c r="M19" i="18"/>
  <c r="M16" i="18"/>
  <c r="M15" i="18"/>
  <c r="M14" i="18"/>
  <c r="M11" i="18"/>
  <c r="M10" i="18"/>
  <c r="M9" i="18"/>
</calcChain>
</file>

<file path=xl/sharedStrings.xml><?xml version="1.0" encoding="utf-8"?>
<sst xmlns="http://schemas.openxmlformats.org/spreadsheetml/2006/main" count="3679" uniqueCount="653">
  <si>
    <t>Units</t>
  </si>
  <si>
    <t>RPD</t>
  </si>
  <si>
    <t>Sample Date</t>
  </si>
  <si>
    <t>Sample ID</t>
  </si>
  <si>
    <t>Sampling Company</t>
  </si>
  <si>
    <t>Laboratory</t>
  </si>
  <si>
    <t>Maxxam</t>
  </si>
  <si>
    <t>1004</t>
  </si>
  <si>
    <t>BTEX and Petroleum Hydrocarbons</t>
  </si>
  <si>
    <t>Benzene</t>
  </si>
  <si>
    <t>PHC_F1</t>
  </si>
  <si>
    <t>µg/g</t>
  </si>
  <si>
    <t>0.0068</t>
  </si>
  <si>
    <t>n/v</t>
  </si>
  <si>
    <t>&lt;0.020</t>
  </si>
  <si>
    <t>n/a</t>
  </si>
  <si>
    <t>Toluene</t>
  </si>
  <si>
    <t>Ethylbenzene</t>
  </si>
  <si>
    <t>0.018</t>
  </si>
  <si>
    <t>o-Xylene</t>
  </si>
  <si>
    <t>&lt;10</t>
  </si>
  <si>
    <t>1005</t>
  </si>
  <si>
    <t>PHC_F1-BTEX</t>
  </si>
  <si>
    <t>1007</t>
  </si>
  <si>
    <t>PHC_F2</t>
  </si>
  <si>
    <t>1011</t>
  </si>
  <si>
    <t>PHC_F3</t>
  </si>
  <si>
    <t>&lt;50</t>
  </si>
  <si>
    <t>1012</t>
  </si>
  <si>
    <t>PHC_F4</t>
  </si>
  <si>
    <t>1015</t>
  </si>
  <si>
    <t>CHROMATN50</t>
  </si>
  <si>
    <t>Yes</t>
  </si>
  <si>
    <t>CHROMATN51</t>
  </si>
  <si>
    <t>100</t>
  </si>
  <si>
    <t>Aroclor 1016</t>
  </si>
  <si>
    <t>&lt;0.010</t>
  </si>
  <si>
    <t>Acenaphthene</t>
  </si>
  <si>
    <t>&lt;0.0050</t>
  </si>
  <si>
    <t>1</t>
  </si>
  <si>
    <t>Acenaphthylene</t>
  </si>
  <si>
    <t>Anthracene</t>
  </si>
  <si>
    <t>Benzo(a)anthracene</t>
  </si>
  <si>
    <t>10</t>
  </si>
  <si>
    <t>Benzo(a)pyrene</t>
  </si>
  <si>
    <t>Benzo(g,h,i)perylene</t>
  </si>
  <si>
    <t>Benzo(k)fluoranthene</t>
  </si>
  <si>
    <t>0.013</t>
  </si>
  <si>
    <t>Chrysene</t>
  </si>
  <si>
    <t>0.027</t>
  </si>
  <si>
    <t>Dibenz(a,h)anthracene</t>
  </si>
  <si>
    <t>Fluoranthene</t>
  </si>
  <si>
    <t>Fluorene</t>
  </si>
  <si>
    <t>0.25</t>
  </si>
  <si>
    <t>Indeno(1,2,3-cd)pyrene</t>
  </si>
  <si>
    <t>2-Methylnaphthalene</t>
  </si>
  <si>
    <t>Naphthalene</t>
  </si>
  <si>
    <t>Phenanthrene</t>
  </si>
  <si>
    <t>Pyrene</t>
  </si>
  <si>
    <t>0.0050</t>
  </si>
  <si>
    <t>Metals</t>
  </si>
  <si>
    <t>12</t>
  </si>
  <si>
    <t>300</t>
  </si>
  <si>
    <t>5.8</t>
  </si>
  <si>
    <t>50</t>
  </si>
  <si>
    <t>0.13</t>
  </si>
  <si>
    <t>23</t>
  </si>
  <si>
    <t>130</t>
  </si>
  <si>
    <t>6010</t>
  </si>
  <si>
    <t>Herbicides and Pesticides</t>
  </si>
  <si>
    <t>%</t>
  </si>
  <si>
    <t>Methyl Parathion</t>
  </si>
  <si>
    <t>298-00-0</t>
  </si>
  <si>
    <t>Metolachlor (Dual)</t>
  </si>
  <si>
    <t>51218-45-2</t>
  </si>
  <si>
    <t>Mevinphos (Phosdrin)</t>
  </si>
  <si>
    <t>7786-34-7</t>
  </si>
  <si>
    <t>Parathion (Ethyl Parathion)</t>
  </si>
  <si>
    <t>56-38-2</t>
  </si>
  <si>
    <t>Phorate (Thimet)</t>
  </si>
  <si>
    <t>2-Feb-98</t>
  </si>
  <si>
    <t>Prometryn</t>
  </si>
  <si>
    <t>7287-19-6</t>
  </si>
  <si>
    <t>Simazine</t>
  </si>
  <si>
    <t>122-34-9</t>
  </si>
  <si>
    <t>Terbufos</t>
  </si>
  <si>
    <t>13071-79-9</t>
  </si>
  <si>
    <t>Notes:</t>
  </si>
  <si>
    <t>Concentration exceeds the indicated standard.</t>
  </si>
  <si>
    <t>No standard/guideline value.</t>
  </si>
  <si>
    <t>-</t>
  </si>
  <si>
    <t>Parameter not analyzed / not available.</t>
  </si>
  <si>
    <t>Not applicable.</t>
  </si>
  <si>
    <t>RDL</t>
  </si>
  <si>
    <t>Reportable Detection Limit</t>
  </si>
  <si>
    <t>Relative Percent Difference</t>
  </si>
  <si>
    <t>RPD alert limit exceeded</t>
  </si>
  <si>
    <t>&lt;0.20</t>
  </si>
  <si>
    <t>&lt;1.0</t>
  </si>
  <si>
    <t>0.36</t>
  </si>
  <si>
    <t>&lt;0.10</t>
  </si>
  <si>
    <t>0.20</t>
  </si>
  <si>
    <t>3.6</t>
  </si>
  <si>
    <t>&lt;0.50</t>
  </si>
  <si>
    <t>1.0</t>
  </si>
  <si>
    <t>6.5</t>
  </si>
  <si>
    <t>&lt;0.050</t>
  </si>
  <si>
    <t>0.10</t>
  </si>
  <si>
    <t>0.010</t>
  </si>
  <si>
    <t>N/A</t>
  </si>
  <si>
    <t>3.0</t>
  </si>
  <si>
    <t>0.50</t>
  </si>
  <si>
    <t>0.020</t>
  </si>
  <si>
    <t>Arcadis</t>
  </si>
  <si>
    <t>&lt;100</t>
  </si>
  <si>
    <t>0.050</t>
  </si>
  <si>
    <t>&lt;0.40</t>
  </si>
  <si>
    <t>&lt;200</t>
  </si>
  <si>
    <t>&lt;0.0010</t>
  </si>
  <si>
    <t>ug/L</t>
  </si>
  <si>
    <t>0.01</t>
  </si>
  <si>
    <t>µg/L</t>
  </si>
  <si>
    <t>*</t>
  </si>
  <si>
    <t>**</t>
  </si>
  <si>
    <t>Total Zinc (Zn)</t>
  </si>
  <si>
    <t>Total Calcium (Ca)</t>
  </si>
  <si>
    <t>Total Magnesium (Mg)</t>
  </si>
  <si>
    <t>Total Potassium (K)</t>
  </si>
  <si>
    <t>Total Sodium (Na)</t>
  </si>
  <si>
    <t>mg/L</t>
  </si>
  <si>
    <t>0.37</t>
  </si>
  <si>
    <t>0.0020</t>
  </si>
  <si>
    <t>0.80</t>
  </si>
  <si>
    <t>0.040</t>
  </si>
  <si>
    <t>0.66</t>
  </si>
  <si>
    <t>83</t>
  </si>
  <si>
    <t>1300</t>
  </si>
  <si>
    <t>11</t>
  </si>
  <si>
    <t>140</t>
  </si>
  <si>
    <t>60</t>
  </si>
  <si>
    <t>0.17</t>
  </si>
  <si>
    <t>Perfluorinated Compounds</t>
  </si>
  <si>
    <t>Perfluorobutane Sulfonate (PFBS)</t>
  </si>
  <si>
    <t>Perfluorobutanoic acid</t>
  </si>
  <si>
    <t>Perfluorodecane Sulfonate</t>
  </si>
  <si>
    <t>Perfluorodecanoic Acid (PFDA)</t>
  </si>
  <si>
    <t>Perfluorododecanoic Acid (PFDoA)</t>
  </si>
  <si>
    <t>Perfluoroheptane sulfonate</t>
  </si>
  <si>
    <t>Perfluoroheptanoic Acid (PFHpA)</t>
  </si>
  <si>
    <t>Perfluorohexane Sulfonate (PFHxS)</t>
  </si>
  <si>
    <t>Perfluorohexanoic Acid (PFHxA)</t>
  </si>
  <si>
    <t>Perfluoro-n-Octanoic Acid (PFOA)</t>
  </si>
  <si>
    <t>Perfluorononanoic Acid (PFNA)</t>
  </si>
  <si>
    <t>Perfluorooctane Sulfonamide (PFOSA)</t>
  </si>
  <si>
    <t>Perfluorooctane Sulfonate (PFOS)</t>
  </si>
  <si>
    <t>Perfluoropentanoic Acid (PFPeA)</t>
  </si>
  <si>
    <t>Perfluorotetradecanoic Acid</t>
  </si>
  <si>
    <t>Perfluorotridecanoic Acid</t>
  </si>
  <si>
    <t>Perfluoroundecanoic Acid (PFUnA)</t>
  </si>
  <si>
    <t>0.078</t>
  </si>
  <si>
    <t>ITALICS</t>
  </si>
  <si>
    <t>15</t>
  </si>
  <si>
    <t>7.9</t>
  </si>
  <si>
    <t>13</t>
  </si>
  <si>
    <t>Misc. Inorganics</t>
  </si>
  <si>
    <t>Misc. Organics</t>
  </si>
  <si>
    <t>pH</t>
  </si>
  <si>
    <t>Oil and Grease</t>
  </si>
  <si>
    <t>&lt;2.0</t>
  </si>
  <si>
    <t>Physical Properties</t>
  </si>
  <si>
    <t>Petroleum Hydrocarbons</t>
  </si>
  <si>
    <t>Volatiles</t>
  </si>
  <si>
    <t>Moisture</t>
  </si>
  <si>
    <t>F2 (C10-C16 Hydrocarbons)</t>
  </si>
  <si>
    <t>mg/kg</t>
  </si>
  <si>
    <t>F3 (C16-C34 Hydrocarbons)</t>
  </si>
  <si>
    <t>F4 (C34-C50 Hydrocarbons)</t>
  </si>
  <si>
    <t>Reached Baseline at C50</t>
  </si>
  <si>
    <t>Xylenes (Total)</t>
  </si>
  <si>
    <t>m &amp; p-Xylene</t>
  </si>
  <si>
    <t>F1 (C6-C10) - BTEX</t>
  </si>
  <si>
    <t>F1 (C6-C10)</t>
  </si>
  <si>
    <t>0.30</t>
  </si>
  <si>
    <t>540</t>
  </si>
  <si>
    <t>280</t>
  </si>
  <si>
    <t>1100</t>
  </si>
  <si>
    <t>210</t>
  </si>
  <si>
    <t>&lt;0.040</t>
  </si>
  <si>
    <t>0.43</t>
  </si>
  <si>
    <t>&lt;12</t>
  </si>
  <si>
    <t>450</t>
  </si>
  <si>
    <r>
      <t>CCME</t>
    </r>
    <r>
      <rPr>
        <b/>
        <vertAlign val="superscript"/>
        <sz val="9"/>
        <color theme="0"/>
        <rFont val="Arial"/>
        <family val="2"/>
      </rPr>
      <t>1</t>
    </r>
  </si>
  <si>
    <r>
      <t>CCME CWS</t>
    </r>
    <r>
      <rPr>
        <b/>
        <vertAlign val="superscript"/>
        <sz val="9"/>
        <color theme="0"/>
        <rFont val="Arial"/>
        <family val="2"/>
      </rPr>
      <t>1</t>
    </r>
  </si>
  <si>
    <t>2</t>
  </si>
  <si>
    <t>Dissolved Lead (Pb)</t>
  </si>
  <si>
    <t>0.40</t>
  </si>
  <si>
    <t>&lt;0.80</t>
  </si>
  <si>
    <t>0.0030</t>
  </si>
  <si>
    <t>0.00060</t>
  </si>
  <si>
    <t>0.00020</t>
  </si>
  <si>
    <t>0.0010</t>
  </si>
  <si>
    <t>0.000020</t>
  </si>
  <si>
    <t>0.00030</t>
  </si>
  <si>
    <t>0.00050</t>
  </si>
  <si>
    <t>0.00010</t>
  </si>
  <si>
    <t>&lt;0.00060</t>
  </si>
  <si>
    <t>&lt;0.000020</t>
  </si>
  <si>
    <t>0.012</t>
  </si>
  <si>
    <t>0.00068</t>
  </si>
  <si>
    <t>&lt;0.00010</t>
  </si>
  <si>
    <t>&lt;0.00020</t>
  </si>
  <si>
    <t>0.015</t>
  </si>
  <si>
    <t>&lt;0.0030</t>
  </si>
  <si>
    <t>standard dependent on pH</t>
  </si>
  <si>
    <t>0.005/0.0125</t>
  </si>
  <si>
    <t>0.001(short), 0.00009(long)     /0.00012</t>
  </si>
  <si>
    <t>0.001/0.0015</t>
  </si>
  <si>
    <t>standard dependent on hardness</t>
  </si>
  <si>
    <t>0.001**</t>
  </si>
  <si>
    <t>0.001</t>
  </si>
  <si>
    <t>0.00025 /0.0075</t>
  </si>
  <si>
    <t>0.0008</t>
  </si>
  <si>
    <t>0.033(short), 0.015 (long)</t>
  </si>
  <si>
    <t>0.030</t>
  </si>
  <si>
    <t>370/110</t>
  </si>
  <si>
    <t>2/115</t>
  </si>
  <si>
    <t>90/25</t>
  </si>
  <si>
    <t>Nutrients</t>
  </si>
  <si>
    <t>26</t>
  </si>
  <si>
    <t>88</t>
  </si>
  <si>
    <t>2100</t>
  </si>
  <si>
    <r>
      <t>CCME CSQG</t>
    </r>
    <r>
      <rPr>
        <b/>
        <vertAlign val="superscript"/>
        <sz val="9"/>
        <color theme="0"/>
        <rFont val="Arial"/>
        <family val="2"/>
      </rPr>
      <t>2</t>
    </r>
  </si>
  <si>
    <t>17</t>
  </si>
  <si>
    <t>38</t>
  </si>
  <si>
    <t>34</t>
  </si>
  <si>
    <t>1500</t>
  </si>
  <si>
    <t>260</t>
  </si>
  <si>
    <t>Calculated Parameters</t>
  </si>
  <si>
    <t>Hardness (CaCO3)</t>
  </si>
  <si>
    <t>Dissolved Nitrate (NO3)</t>
  </si>
  <si>
    <t>Nitrate plus Nitrite (N)</t>
  </si>
  <si>
    <t>Dissolved Nitrite (NO2)</t>
  </si>
  <si>
    <t>Total Dissolved Solids</t>
  </si>
  <si>
    <t>Total Suspended Solids</t>
  </si>
  <si>
    <t>Anions</t>
  </si>
  <si>
    <t>Alkalinity (PP as CaCO3)</t>
  </si>
  <si>
    <t>Alkalinity (Total as CaCO3)</t>
  </si>
  <si>
    <t>Bicarbonate (HCO3)</t>
  </si>
  <si>
    <t>Carbonate (CO3)</t>
  </si>
  <si>
    <t>Hydroxide (OH)</t>
  </si>
  <si>
    <t>Dissolved Sulphate (SO4)</t>
  </si>
  <si>
    <t>Dissolved Chloride (Cl)</t>
  </si>
  <si>
    <t>Total Ammonia (N)</t>
  </si>
  <si>
    <t>Dissolved Nitrite (N)</t>
  </si>
  <si>
    <t>Dissolved Nitrate (N)</t>
  </si>
  <si>
    <t>Extractable (n-Hex.) Oil and grease</t>
  </si>
  <si>
    <t>Phenols</t>
  </si>
  <si>
    <t>Dissolved Cadmium (Cd)</t>
  </si>
  <si>
    <t>Dissolved Calcium (Ca)</t>
  </si>
  <si>
    <t>Dissolved Magnesium (Mg)</t>
  </si>
  <si>
    <t>Dissolved Aluminum (Al)</t>
  </si>
  <si>
    <t>Dissolved Antimony (Sb)</t>
  </si>
  <si>
    <t>Dissolved Arsenic (As)</t>
  </si>
  <si>
    <t>Dissolved Barium (Ba)</t>
  </si>
  <si>
    <t>Dissolved Beryllium (Be)</t>
  </si>
  <si>
    <t>Dissolved Boron (B)</t>
  </si>
  <si>
    <t>Dissolved Chromium (Cr)</t>
  </si>
  <si>
    <t>Dissolved Cobalt (Co)</t>
  </si>
  <si>
    <t>Dissolved Copper (Cu)</t>
  </si>
  <si>
    <t>Dissolved Iron (Fe)</t>
  </si>
  <si>
    <t>Dissolved Lithium (Li)</t>
  </si>
  <si>
    <t>Dissolved Manganese (Mn)</t>
  </si>
  <si>
    <t>Dissolved Molybdenum (Mo)</t>
  </si>
  <si>
    <t>Dissolved Nickel (Ni)</t>
  </si>
  <si>
    <t>Dissolved Phosphorus (P)</t>
  </si>
  <si>
    <t>Dissolved Potassium (K)</t>
  </si>
  <si>
    <t>Dissolved Selenium (Se)</t>
  </si>
  <si>
    <t>Dissolved Silicon (Si)</t>
  </si>
  <si>
    <t>Dissolved Silver (Ag)</t>
  </si>
  <si>
    <t>Dissolved Sodium (Na)</t>
  </si>
  <si>
    <t>Dissolved Strontium (Sr)</t>
  </si>
  <si>
    <t>Dissolved Sulphur (S)</t>
  </si>
  <si>
    <t>Dissolved Thallium (Tl)</t>
  </si>
  <si>
    <t>Dissolved Tin (Sn)</t>
  </si>
  <si>
    <t>Dissolved Titanium (Ti)</t>
  </si>
  <si>
    <t>Dissolved Uranium (U)</t>
  </si>
  <si>
    <t>Dissolved Vanadium (V)</t>
  </si>
  <si>
    <t>Dissolved Zinc (Zn)</t>
  </si>
  <si>
    <t>0.033</t>
  </si>
  <si>
    <t>8.0</t>
  </si>
  <si>
    <t>5.0</t>
  </si>
  <si>
    <t>2.0</t>
  </si>
  <si>
    <t>0.060</t>
  </si>
  <si>
    <t>0.0040</t>
  </si>
  <si>
    <t>Benzo[a]pyrene equivalency</t>
  </si>
  <si>
    <t>Acridine</t>
  </si>
  <si>
    <t>Benzo(b&amp;j)fluoranthene</t>
  </si>
  <si>
    <t>Benzo(c)phenanthrene</t>
  </si>
  <si>
    <t>Benzo[e]pyrene</t>
  </si>
  <si>
    <t>Perylene</t>
  </si>
  <si>
    <t>Quinoline</t>
  </si>
  <si>
    <t>0.0085</t>
  </si>
  <si>
    <t>0.0075</t>
  </si>
  <si>
    <t>&lt;0.044</t>
  </si>
  <si>
    <t>0.11</t>
  </si>
  <si>
    <t>&lt;0.033</t>
  </si>
  <si>
    <t>7.87</t>
  </si>
  <si>
    <t>4.7</t>
  </si>
  <si>
    <t>0.000040</t>
  </si>
  <si>
    <t>350</t>
  </si>
  <si>
    <t>170</t>
  </si>
  <si>
    <t>0.019</t>
  </si>
  <si>
    <t>&lt;0.0085</t>
  </si>
  <si>
    <t>&lt;0.0075</t>
  </si>
  <si>
    <t xml:space="preserve">&lt;0.22 </t>
  </si>
  <si>
    <t>270</t>
  </si>
  <si>
    <t>86</t>
  </si>
  <si>
    <t>0.0065</t>
  </si>
  <si>
    <t>0.0019</t>
  </si>
  <si>
    <t>0.014</t>
  </si>
  <si>
    <t>0.72</t>
  </si>
  <si>
    <t>110</t>
  </si>
  <si>
    <t>310</t>
  </si>
  <si>
    <t>0.0016</t>
  </si>
  <si>
    <t>0.0036</t>
  </si>
  <si>
    <t>0.14</t>
  </si>
  <si>
    <t>230</t>
  </si>
  <si>
    <t>0.0043</t>
  </si>
  <si>
    <t>120</t>
  </si>
  <si>
    <t>0.0052</t>
  </si>
  <si>
    <t>0.021</t>
  </si>
  <si>
    <t>0.025</t>
  </si>
  <si>
    <t>1.1/1.4</t>
  </si>
  <si>
    <t>3</t>
  </si>
  <si>
    <t>0.04</t>
  </si>
  <si>
    <t>1*</t>
  </si>
  <si>
    <t>29(short), 1.5(long)</t>
  </si>
  <si>
    <t>0.004**</t>
  </si>
  <si>
    <t>0.007**</t>
  </si>
  <si>
    <t>0.15**</t>
  </si>
  <si>
    <t>550(short), 13(long)/ 1500(short), 200(long)</t>
  </si>
  <si>
    <t>6.5-9.0</t>
  </si>
  <si>
    <t>background dependant</t>
  </si>
  <si>
    <t>640(short), 120(long)</t>
  </si>
  <si>
    <t>temp and pH dependant</t>
  </si>
  <si>
    <t>0.004</t>
  </si>
  <si>
    <t>75</t>
  </si>
  <si>
    <t>98</t>
  </si>
  <si>
    <t>68</t>
  </si>
  <si>
    <t>97</t>
  </si>
  <si>
    <t>95</t>
  </si>
  <si>
    <t>99</t>
  </si>
  <si>
    <t>96</t>
  </si>
  <si>
    <t>45</t>
  </si>
  <si>
    <t>7.3</t>
  </si>
  <si>
    <t>71</t>
  </si>
  <si>
    <t>21</t>
  </si>
  <si>
    <t>42</t>
  </si>
  <si>
    <t>94</t>
  </si>
  <si>
    <t>FTASUMP01</t>
  </si>
  <si>
    <t>FTASUMP02</t>
  </si>
  <si>
    <t>TBLK-EPEU-20160503</t>
  </si>
  <si>
    <t>TSPK-MODPFOS-ALOM-W-201607</t>
  </si>
  <si>
    <t>TSPK-LOWPFOS-ALCM-W-201607</t>
  </si>
  <si>
    <t>FIELD BLANK</t>
  </si>
  <si>
    <t>FTASUMP 01</t>
  </si>
  <si>
    <t>FTASUMP 02</t>
  </si>
  <si>
    <t>8.23</t>
  </si>
  <si>
    <t>6.5 to 9.0</t>
  </si>
  <si>
    <t>0.0064</t>
  </si>
  <si>
    <t>0.0061</t>
  </si>
  <si>
    <t>FTA 1601</t>
  </si>
  <si>
    <t>FTA 1602</t>
  </si>
  <si>
    <t>FTA 1603</t>
  </si>
  <si>
    <t>FTA 1604</t>
  </si>
  <si>
    <t>FTA 1605</t>
  </si>
  <si>
    <t>FTA 1606</t>
  </si>
  <si>
    <t>8.4</t>
  </si>
  <si>
    <t>7.8</t>
  </si>
  <si>
    <t>59</t>
  </si>
  <si>
    <t>520</t>
  </si>
  <si>
    <t>160</t>
  </si>
  <si>
    <t>340</t>
  </si>
  <si>
    <t>52</t>
  </si>
  <si>
    <t>56</t>
  </si>
  <si>
    <t>0.088</t>
  </si>
  <si>
    <t>0.061</t>
  </si>
  <si>
    <t>MW15-1</t>
  </si>
  <si>
    <t>MW15-1 (2016/08/02)</t>
  </si>
  <si>
    <t>MW15-4</t>
  </si>
  <si>
    <t>MW15-5</t>
  </si>
  <si>
    <t>MW15-8</t>
  </si>
  <si>
    <t>2000</t>
  </si>
  <si>
    <t>660</t>
  </si>
  <si>
    <t>6.0</t>
  </si>
  <si>
    <t>0.098</t>
  </si>
  <si>
    <t>0.089</t>
  </si>
  <si>
    <t>7.81</t>
  </si>
  <si>
    <t>7.59</t>
  </si>
  <si>
    <t>9.3</t>
  </si>
  <si>
    <t>420</t>
  </si>
  <si>
    <t>550</t>
  </si>
  <si>
    <t>18</t>
  </si>
  <si>
    <t>0.58</t>
  </si>
  <si>
    <t>0.051</t>
  </si>
  <si>
    <t>0.016</t>
  </si>
  <si>
    <t>0.023</t>
  </si>
  <si>
    <t>0.0053</t>
  </si>
  <si>
    <t>0.00066</t>
  </si>
  <si>
    <t>0.00059</t>
  </si>
  <si>
    <t>0.066</t>
  </si>
  <si>
    <t>0.35</t>
  </si>
  <si>
    <t>0.074</t>
  </si>
  <si>
    <t>480</t>
  </si>
  <si>
    <t>370</t>
  </si>
  <si>
    <t>0.00070</t>
  </si>
  <si>
    <t>0.0041</t>
  </si>
  <si>
    <t>0.0025</t>
  </si>
  <si>
    <t>&lt;0.060</t>
  </si>
  <si>
    <t>0.00022</t>
  </si>
  <si>
    <t>0.0044</t>
  </si>
  <si>
    <t>0.0070</t>
  </si>
  <si>
    <t>0.42</t>
  </si>
  <si>
    <t>16</t>
  </si>
  <si>
    <t>0.00034</t>
  </si>
  <si>
    <t>0.00041</t>
  </si>
  <si>
    <t>0.00057</t>
  </si>
  <si>
    <t>0.00029</t>
  </si>
  <si>
    <t>0.00040</t>
  </si>
  <si>
    <t>220</t>
  </si>
  <si>
    <t>80</t>
  </si>
  <si>
    <t>630</t>
  </si>
  <si>
    <t>TRIP BLANK</t>
  </si>
  <si>
    <t>FTA-NW01</t>
  </si>
  <si>
    <t>FTA-NW02</t>
  </si>
  <si>
    <t>FTA-SE01</t>
  </si>
  <si>
    <t>32</t>
  </si>
  <si>
    <t>58</t>
  </si>
  <si>
    <t>69</t>
  </si>
  <si>
    <t>FTA-SW-NW01</t>
  </si>
  <si>
    <t>Polycyclic Aromatics</t>
  </si>
  <si>
    <t>EQUIP BLANK 01</t>
  </si>
  <si>
    <t>FIELD BLANK 02</t>
  </si>
  <si>
    <t>0.2</t>
  </si>
  <si>
    <t>0.6</t>
  </si>
  <si>
    <t>Health Canada (HC) Summary of Drinking Water Screening Values for PFOS and PFOA. 2016.</t>
  </si>
  <si>
    <r>
      <t>Drinking Water Screening Values</t>
    </r>
    <r>
      <rPr>
        <b/>
        <vertAlign val="superscript"/>
        <sz val="9"/>
        <color theme="0"/>
        <rFont val="Arial"/>
        <family val="2"/>
      </rPr>
      <t>1</t>
    </r>
  </si>
  <si>
    <t>CCME Water Quality Guidelines for the Protection of Aquatic Life, (Freshwater/Marine)</t>
  </si>
  <si>
    <r>
      <t>NWB License (Industrial)</t>
    </r>
    <r>
      <rPr>
        <b/>
        <vertAlign val="superscript"/>
        <sz val="9"/>
        <color theme="0"/>
        <rFont val="Arial"/>
        <family val="2"/>
      </rPr>
      <t>4</t>
    </r>
  </si>
  <si>
    <r>
      <t>NWB License (Commercial)</t>
    </r>
    <r>
      <rPr>
        <b/>
        <vertAlign val="superscript"/>
        <sz val="9"/>
        <color theme="0"/>
        <rFont val="Arial"/>
        <family val="2"/>
      </rPr>
      <t>3</t>
    </r>
  </si>
  <si>
    <t>4</t>
  </si>
  <si>
    <t>Concentration exceeds the NWB License guideline</t>
  </si>
  <si>
    <r>
      <t>NWB License</t>
    </r>
    <r>
      <rPr>
        <b/>
        <vertAlign val="superscript"/>
        <sz val="9"/>
        <color theme="0"/>
        <rFont val="Arial"/>
        <family val="2"/>
      </rPr>
      <t>2</t>
    </r>
  </si>
  <si>
    <t>6 to 9</t>
  </si>
  <si>
    <t>NWB License (1BR-FTA1217) effluent quality guidelines</t>
  </si>
  <si>
    <t>RPD (%)</t>
  </si>
  <si>
    <t>nc</t>
  </si>
  <si>
    <t>FTA-NWDUP (Duplicate of FTA-NW01)</t>
  </si>
  <si>
    <t>DUP01 (Duplicate of MW15-4)</t>
  </si>
  <si>
    <t>Not calculable</t>
  </si>
  <si>
    <t>SUMPDUP (Duplicate of FTASUMP 02)</t>
  </si>
  <si>
    <t>Concentration exceeds the CCME guideline</t>
  </si>
  <si>
    <t>Concentration exceeds the HC guideline</t>
  </si>
  <si>
    <r>
      <t>FEQGs for PFOS</t>
    </r>
    <r>
      <rPr>
        <b/>
        <vertAlign val="superscript"/>
        <sz val="9"/>
        <color theme="0"/>
        <rFont val="Arial"/>
        <family val="2"/>
      </rPr>
      <t>2</t>
    </r>
    <r>
      <rPr>
        <sz val="11"/>
        <color theme="1"/>
        <rFont val="Arial"/>
        <family val="2"/>
        <scheme val="minor"/>
      </rPr>
      <t/>
    </r>
  </si>
  <si>
    <t>6</t>
  </si>
  <si>
    <t>Environment Canada (EC) Draft Federal Environmental Quality Guidelines for PFOS. 2013.</t>
  </si>
  <si>
    <t>6.6</t>
  </si>
  <si>
    <t>Concentration exceeds the FEQG for PFOS</t>
  </si>
  <si>
    <t>Monitoring Well</t>
  </si>
  <si>
    <t>GPS Coordinates</t>
  </si>
  <si>
    <t>Redox Potential (mV)</t>
  </si>
  <si>
    <t>Elec. Conductivity (uS/cm)</t>
  </si>
  <si>
    <t>Dissolved Oxygen (mg/L)</t>
  </si>
  <si>
    <t>NAD83</t>
  </si>
  <si>
    <t>MW15-2</t>
  </si>
  <si>
    <t>MW15-3</t>
  </si>
  <si>
    <t>MW15-6</t>
  </si>
  <si>
    <t>MW15-7</t>
  </si>
  <si>
    <t>MW15-9</t>
  </si>
  <si>
    <t>MW15-10</t>
  </si>
  <si>
    <t>MW15-11</t>
  </si>
  <si>
    <t>E493675 .878</t>
  </si>
  <si>
    <t>N7666833.113</t>
  </si>
  <si>
    <t>N7666907.268</t>
  </si>
  <si>
    <t>E493570 .236</t>
  </si>
  <si>
    <t>N7666914.554</t>
  </si>
  <si>
    <t>E493434.999</t>
  </si>
  <si>
    <t>N7666799 .272</t>
  </si>
  <si>
    <t xml:space="preserve">E493595 .47 </t>
  </si>
  <si>
    <t>N7666767.062</t>
  </si>
  <si>
    <t>E493595 .694</t>
  </si>
  <si>
    <t>N7666753.517</t>
  </si>
  <si>
    <t xml:space="preserve">E493617.796 </t>
  </si>
  <si>
    <t>N7666741.128</t>
  </si>
  <si>
    <t>E493606.61</t>
  </si>
  <si>
    <t>N7666741.162</t>
  </si>
  <si>
    <t>E493588.639</t>
  </si>
  <si>
    <t>N7666727.524</t>
  </si>
  <si>
    <t>E493600.189</t>
  </si>
  <si>
    <t>N7666703.379</t>
  </si>
  <si>
    <t>N7666677.668</t>
  </si>
  <si>
    <t>E493616.704</t>
  </si>
  <si>
    <t>E493600.9</t>
  </si>
  <si>
    <t>Canadian Environmental Quality Guidelines, CCME Soil Quality Guidelines for the Protection of Environmental and Human Health, 2004, Commercial, fine-grained, surface soil</t>
  </si>
  <si>
    <t>NWB License (1BR-FTA1217) Remediation Requirements, commercial land use, fine-grained soils</t>
  </si>
  <si>
    <t>NWB License (1BR-FTA1217) Remediation Requirements, industrial land use, fine-grained soils</t>
  </si>
  <si>
    <t>Canadian-Wide Standards for Petroleum Hydrocarbons in Soil, January 2008, Tier 1, Ecological Soil Contact, Commercial/Industrial, fine-grained soils, Table 2 Surface soils</t>
  </si>
  <si>
    <t>ND</t>
  </si>
  <si>
    <t xml:space="preserve">ND </t>
  </si>
  <si>
    <t>where low flow sampling methods where employed, field parameters were collected.</t>
  </si>
  <si>
    <t>(1)</t>
  </si>
  <si>
    <t>none detected</t>
  </si>
  <si>
    <t>Depth to bottom measurement could not be made as the water in the well was frozen.</t>
  </si>
  <si>
    <t xml:space="preserve"> Well in good condition</t>
  </si>
  <si>
    <t>(2)</t>
  </si>
  <si>
    <t xml:space="preserve">Ambient air around MW15-01 had OVM reading of 40 ppm prior to zeroing of RKI Eagle 2 and collection of headspace OVM.  </t>
  </si>
  <si>
    <t xml:space="preserve">Ground Water Observations </t>
  </si>
  <si>
    <t>Volume of Water Purged (L)</t>
  </si>
  <si>
    <t>m asl</t>
  </si>
  <si>
    <t xml:space="preserve">metres below top of casing </t>
  </si>
  <si>
    <t>OVM</t>
  </si>
  <si>
    <t>Well Top Elevation    (m asl)</t>
  </si>
  <si>
    <t>Groudwater Elevation    (m asl)</t>
  </si>
  <si>
    <t>metres above sea level</t>
  </si>
  <si>
    <t xml:space="preserve">Well casing has heaved due to frost action. Well remains in good condition. </t>
  </si>
  <si>
    <t xml:space="preserve"> Condition of Well Structure</t>
  </si>
  <si>
    <t>Well casing has heaved due to frost action and hinge is slightly damaged.</t>
  </si>
  <si>
    <t>stagnant-organic odour, no sheen, low turbidity, brown colour</t>
  </si>
  <si>
    <t>No odours or sheen, low turbidity, slight brown-grey colour</t>
  </si>
  <si>
    <t>(3)</t>
  </si>
  <si>
    <r>
      <t>Temp (</t>
    </r>
    <r>
      <rPr>
        <b/>
        <vertAlign val="superscript"/>
        <sz val="9"/>
        <color theme="0"/>
        <rFont val="Arial"/>
        <family val="2"/>
        <scheme val="minor"/>
      </rPr>
      <t>o</t>
    </r>
    <r>
      <rPr>
        <b/>
        <sz val="9"/>
        <color theme="0"/>
        <rFont val="Arial"/>
        <family val="2"/>
        <scheme val="minor"/>
      </rPr>
      <t>C)</t>
    </r>
  </si>
  <si>
    <t>FTA Excavation Area Monitoring Wells</t>
  </si>
  <si>
    <t>FTA LTU Area Monitoring Wells</t>
  </si>
  <si>
    <t>NWB License (1BR-FTA1217/TC) effluent quality guidelines</t>
  </si>
  <si>
    <t>Standard dependent on pH</t>
  </si>
  <si>
    <t>Standard dependent on hardness</t>
  </si>
  <si>
    <t>No standard/guideline value</t>
  </si>
  <si>
    <t>FTA 1701</t>
  </si>
  <si>
    <t>FTA 1702</t>
  </si>
  <si>
    <t>FTA 1703</t>
  </si>
  <si>
    <t>FTA 1704</t>
  </si>
  <si>
    <t>FTA 1705</t>
  </si>
  <si>
    <t>FTA 1706</t>
  </si>
  <si>
    <t>FTA SUMP01</t>
  </si>
  <si>
    <t>0.18</t>
  </si>
  <si>
    <t>FTA SUMP02</t>
  </si>
  <si>
    <t>FTA DUP01 (Duplicate of MW15-8)</t>
  </si>
  <si>
    <t xml:space="preserve"> </t>
  </si>
  <si>
    <t>&lt;0.014</t>
  </si>
  <si>
    <t>% RPD</t>
  </si>
  <si>
    <t xml:space="preserve"> -</t>
  </si>
  <si>
    <t>SW 1701</t>
  </si>
  <si>
    <t>SW1701</t>
  </si>
  <si>
    <t>Inorganics</t>
  </si>
  <si>
    <t>Low Level Elements</t>
  </si>
  <si>
    <t>Total Cadmium (Cd)</t>
  </si>
  <si>
    <t>Elements</t>
  </si>
  <si>
    <t>Total Aluminum (Al)</t>
  </si>
  <si>
    <t>Total Antimony (Sb)</t>
  </si>
  <si>
    <t>Total Arsenic (As)</t>
  </si>
  <si>
    <t>Total Barium (Ba)</t>
  </si>
  <si>
    <t>Total Beryllium (Be)</t>
  </si>
  <si>
    <t>Total Boron (B)</t>
  </si>
  <si>
    <t>Total Chromium (Cr)</t>
  </si>
  <si>
    <t>Total Cobalt (Co)</t>
  </si>
  <si>
    <t>Total Copper (Cu)</t>
  </si>
  <si>
    <t>Total Iron (Fe)</t>
  </si>
  <si>
    <t>Total Lead (Pb)</t>
  </si>
  <si>
    <t>Total Lithium (Li)</t>
  </si>
  <si>
    <t>Total Manganese (Mn)</t>
  </si>
  <si>
    <t>Total Molybdenum (Mo)</t>
  </si>
  <si>
    <t>Total Nickel (Ni)</t>
  </si>
  <si>
    <t>Total Phosphorus (P)</t>
  </si>
  <si>
    <t>Total Selenium (Se)</t>
  </si>
  <si>
    <t>Total Silicon (Si)</t>
  </si>
  <si>
    <t>Total Silver (Ag)</t>
  </si>
  <si>
    <t>Total Strontium (Sr)</t>
  </si>
  <si>
    <t>Total Sulphur (S)</t>
  </si>
  <si>
    <t>Total Thallium (Tl)</t>
  </si>
  <si>
    <t>Total Tin (Sn)</t>
  </si>
  <si>
    <t>Total Titanium (Ti)</t>
  </si>
  <si>
    <t>Total Uranium (U)</t>
  </si>
  <si>
    <t>Total Vanadium (V)</t>
  </si>
  <si>
    <t>0.0078</t>
  </si>
  <si>
    <t>0.0023</t>
  </si>
  <si>
    <t>0.028</t>
  </si>
  <si>
    <t>0.042</t>
  </si>
  <si>
    <t>0.057</t>
  </si>
  <si>
    <t>0.032</t>
  </si>
  <si>
    <t>64</t>
  </si>
  <si>
    <t>0.0034</t>
  </si>
  <si>
    <t>&lt;0.00030</t>
  </si>
  <si>
    <t>0.0026</t>
  </si>
  <si>
    <t>0.00079</t>
  </si>
  <si>
    <t>0.57</t>
  </si>
  <si>
    <t>0.15</t>
  </si>
  <si>
    <t>0.026</t>
  </si>
  <si>
    <t>0.0058</t>
  </si>
  <si>
    <t>0.00051</t>
  </si>
  <si>
    <t>0.00037</t>
  </si>
  <si>
    <t>5.6</t>
  </si>
  <si>
    <t>240</t>
  </si>
  <si>
    <t>0.23</t>
  </si>
  <si>
    <t>0.12</t>
  </si>
  <si>
    <t>57</t>
  </si>
  <si>
    <t>47</t>
  </si>
  <si>
    <t>0.0027</t>
  </si>
  <si>
    <t>0.0047</t>
  </si>
  <si>
    <t>2016 Water Level           (m btc)</t>
  </si>
  <si>
    <t>2017 Ice Level           (m btc)</t>
  </si>
  <si>
    <t>2016 Ice Level           (m btc)</t>
  </si>
  <si>
    <t>2017 Water Level           (m btc)</t>
  </si>
  <si>
    <t>organic vapour measurement (measured as IBL with a MiniRae 3000)</t>
  </si>
  <si>
    <t>Well Ground Elevation    (m asl)</t>
  </si>
  <si>
    <t>Stick Up           (m)</t>
  </si>
  <si>
    <t>2016 Depth Bottom      (m btc)</t>
  </si>
  <si>
    <t>2017 Depth to Bottom   (m btc)</t>
  </si>
  <si>
    <t xml:space="preserve">Date </t>
  </si>
  <si>
    <t>Well in good condition</t>
  </si>
  <si>
    <t>Well in good condition.</t>
  </si>
  <si>
    <t>Turbidity (NTU)</t>
  </si>
  <si>
    <t>TDS     (g/L)</t>
  </si>
  <si>
    <t>m btc</t>
  </si>
  <si>
    <t>2017 OVM Readings (ppm)</t>
  </si>
  <si>
    <r>
      <t xml:space="preserve">FTADUP01 </t>
    </r>
    <r>
      <rPr>
        <sz val="9"/>
        <color theme="0"/>
        <rFont val="Calibri"/>
        <family val="2"/>
      </rPr>
      <t>(Duplicate of FTA 1701)</t>
    </r>
  </si>
  <si>
    <t>Coordinates NAD83</t>
  </si>
  <si>
    <t>(UTM Zone 13W)</t>
  </si>
  <si>
    <t>493540 E</t>
  </si>
  <si>
    <t>493594 E</t>
  </si>
  <si>
    <t>493640  E</t>
  </si>
  <si>
    <t>7666891 N</t>
  </si>
  <si>
    <t>7666876 N</t>
  </si>
  <si>
    <t>7666864 N</t>
  </si>
  <si>
    <t>7666849 N</t>
  </si>
  <si>
    <t>493588 E</t>
  </si>
  <si>
    <t>493533 E</t>
  </si>
  <si>
    <t>493632 E</t>
  </si>
  <si>
    <t>7666837 N</t>
  </si>
  <si>
    <r>
      <t xml:space="preserve">FTA DUP 01 </t>
    </r>
    <r>
      <rPr>
        <sz val="9"/>
        <color theme="0"/>
        <rFont val="Calibri"/>
        <family val="2"/>
      </rPr>
      <t>(Duplicate of FTA 1606)</t>
    </r>
  </si>
  <si>
    <t>493529 E</t>
  </si>
  <si>
    <t>7666896 W</t>
  </si>
  <si>
    <t>493586 E</t>
  </si>
  <si>
    <t>7666877 W</t>
  </si>
  <si>
    <t>493577 E</t>
  </si>
  <si>
    <t>7666852 W</t>
  </si>
  <si>
    <t>493646 E</t>
  </si>
  <si>
    <t>7666861 W</t>
  </si>
  <si>
    <t>493638 E</t>
  </si>
  <si>
    <t>7666842 W</t>
  </si>
  <si>
    <t>493518 E</t>
  </si>
  <si>
    <t>7666873 W</t>
  </si>
  <si>
    <t xml:space="preserve">MW15-1 </t>
  </si>
  <si>
    <t xml:space="preserve">Well in good condition.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</si>
</sst>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"/>
    <numFmt numFmtId="166" formatCode="0.00000"/>
    <numFmt numFmtId="167" formatCode="0.0000"/>
    <numFmt numFmtId="168" formatCode="##0;\-##0"/>
    <numFmt numFmtId="169" formatCode="#,##0.000;\-#,##0.000"/>
    <numFmt numFmtId="170" formatCode="#,##0.0000;\-#,##0.0000"/>
    <numFmt numFmtId="171" formatCode="#,##0.00000;\-#,##0.00000"/>
    <numFmt numFmtId="172" formatCode="#,##0.0;\-#,##0.0"/>
  </numFmts>
  <fonts count="34" x14ac:knownFonts="1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color indexed="8"/>
      <name val="Calibri"/>
      <family val="2"/>
    </font>
    <font>
      <sz val="9"/>
      <color rgb="FF000000"/>
      <name val="Arial"/>
      <family val="2"/>
      <scheme val="minor"/>
    </font>
    <font>
      <b/>
      <u/>
      <sz val="9"/>
      <color rgb="FF000000"/>
      <name val="Arial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12"/>
      <color theme="1"/>
      <name val="Arial"/>
      <family val="2"/>
    </font>
    <font>
      <b/>
      <sz val="15"/>
      <color theme="1"/>
      <name val="Arial"/>
      <family val="2"/>
    </font>
    <font>
      <b/>
      <sz val="15"/>
      <color theme="0"/>
      <name val="Arial"/>
      <family val="2"/>
    </font>
    <font>
      <sz val="9"/>
      <color theme="0"/>
      <name val="Calibri"/>
      <family val="2"/>
    </font>
    <font>
      <b/>
      <sz val="9"/>
      <color theme="0"/>
      <name val="Calibri"/>
      <family val="2"/>
    </font>
    <font>
      <b/>
      <vertAlign val="superscript"/>
      <sz val="9"/>
      <color theme="0"/>
      <name val="Arial"/>
      <family val="2"/>
    </font>
    <font>
      <vertAlign val="superscript"/>
      <sz val="9"/>
      <color theme="1"/>
      <name val="Arial"/>
      <family val="2"/>
      <scheme val="minor"/>
    </font>
    <font>
      <b/>
      <u/>
      <sz val="9"/>
      <color theme="1"/>
      <name val="Arial"/>
      <family val="2"/>
      <scheme val="minor"/>
    </font>
    <font>
      <i/>
      <sz val="9"/>
      <color theme="1"/>
      <name val="Arial"/>
      <family val="2"/>
      <scheme val="minor"/>
    </font>
    <font>
      <b/>
      <u/>
      <sz val="9"/>
      <name val="Arial"/>
      <family val="2"/>
    </font>
    <font>
      <b/>
      <u/>
      <sz val="9"/>
      <name val="Arial"/>
      <family val="2"/>
      <scheme val="minor"/>
    </font>
    <font>
      <b/>
      <sz val="9"/>
      <color theme="0"/>
      <name val="Arial"/>
      <family val="2"/>
      <scheme val="minor"/>
    </font>
    <font>
      <sz val="9"/>
      <name val="Arial"/>
      <family val="2"/>
      <scheme val="minor"/>
    </font>
    <font>
      <b/>
      <sz val="9"/>
      <name val="Arial"/>
      <family val="2"/>
    </font>
    <font>
      <b/>
      <vertAlign val="superscript"/>
      <sz val="9"/>
      <color theme="0"/>
      <name val="Arial"/>
      <family val="2"/>
      <scheme val="minor"/>
    </font>
    <font>
      <sz val="9"/>
      <color theme="0"/>
      <name val="Arial"/>
      <family val="2"/>
      <scheme val="minor"/>
    </font>
    <font>
      <b/>
      <sz val="10"/>
      <name val="Arial"/>
      <family val="2"/>
    </font>
    <font>
      <b/>
      <sz val="1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274">
    <xf numFmtId="0" fontId="0" fillId="0" borderId="0" xfId="0"/>
    <xf numFmtId="0" fontId="8" fillId="0" borderId="0" xfId="0" applyFont="1"/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10" fillId="3" borderId="5" xfId="0" applyNumberFormat="1" applyFont="1" applyFill="1" applyBorder="1" applyAlignment="1">
      <alignment horizontal="left" vertical="center"/>
    </xf>
    <xf numFmtId="0" fontId="14" fillId="0" borderId="0" xfId="0" applyFont="1"/>
    <xf numFmtId="49" fontId="7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horizontal="left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Fill="1" applyAlignment="1">
      <alignment vertical="center"/>
    </xf>
    <xf numFmtId="0" fontId="6" fillId="3" borderId="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14" fillId="0" borderId="6" xfId="0" applyNumberFormat="1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39" fontId="6" fillId="3" borderId="7" xfId="0" applyNumberFormat="1" applyFont="1" applyFill="1" applyBorder="1" applyAlignment="1">
      <alignment horizontal="center" vertical="center"/>
    </xf>
    <xf numFmtId="0" fontId="17" fillId="0" borderId="1" xfId="0" applyFont="1" applyBorder="1"/>
    <xf numFmtId="0" fontId="17" fillId="0" borderId="0" xfId="0" applyFont="1"/>
    <xf numFmtId="1" fontId="6" fillId="0" borderId="7" xfId="0" applyNumberFormat="1" applyFont="1" applyFill="1" applyBorder="1" applyAlignment="1">
      <alignment horizontal="center" vertical="center"/>
    </xf>
    <xf numFmtId="0" fontId="10" fillId="3" borderId="3" xfId="0" applyNumberFormat="1" applyFont="1" applyFill="1" applyBorder="1" applyAlignment="1">
      <alignment horizontal="left" vertical="center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center" vertical="center"/>
    </xf>
    <xf numFmtId="49" fontId="14" fillId="2" borderId="0" xfId="0" applyNumberFormat="1" applyFont="1" applyFill="1" applyBorder="1" applyAlignment="1">
      <alignment vertical="center"/>
    </xf>
    <xf numFmtId="49" fontId="13" fillId="2" borderId="0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/>
    <xf numFmtId="49" fontId="11" fillId="0" borderId="0" xfId="0" applyNumberFormat="1" applyFont="1" applyFill="1" applyAlignment="1">
      <alignment horizontal="center" vertical="center"/>
    </xf>
    <xf numFmtId="0" fontId="20" fillId="2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top"/>
    </xf>
    <xf numFmtId="49" fontId="7" fillId="2" borderId="9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/>
    </xf>
    <xf numFmtId="0" fontId="23" fillId="0" borderId="0" xfId="0" applyFont="1"/>
    <xf numFmtId="49" fontId="12" fillId="0" borderId="0" xfId="0" applyNumberFormat="1" applyFont="1" applyFill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14" fontId="19" fillId="2" borderId="0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2" fontId="6" fillId="3" borderId="7" xfId="0" applyNumberFormat="1" applyFont="1" applyFill="1" applyBorder="1" applyAlignment="1">
      <alignment horizontal="center" vertical="center"/>
    </xf>
    <xf numFmtId="164" fontId="6" fillId="0" borderId="7" xfId="0" quotePrefix="1" applyNumberFormat="1" applyFont="1" applyFill="1" applyBorder="1" applyAlignment="1">
      <alignment horizontal="center" vertical="center"/>
    </xf>
    <xf numFmtId="0" fontId="25" fillId="3" borderId="7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 wrapText="1"/>
    </xf>
    <xf numFmtId="0" fontId="6" fillId="3" borderId="7" xfId="0" quotePrefix="1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6" fillId="0" borderId="7" xfId="0" quotePrefix="1" applyNumberFormat="1" applyFont="1" applyFill="1" applyBorder="1" applyAlignment="1">
      <alignment horizontal="center" vertical="center" wrapText="1"/>
    </xf>
    <xf numFmtId="2" fontId="25" fillId="3" borderId="7" xfId="0" applyNumberFormat="1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 wrapText="1"/>
    </xf>
    <xf numFmtId="1" fontId="6" fillId="0" borderId="7" xfId="0" quotePrefix="1" applyNumberFormat="1" applyFont="1" applyFill="1" applyBorder="1" applyAlignment="1">
      <alignment horizontal="center" vertical="center"/>
    </xf>
    <xf numFmtId="49" fontId="26" fillId="4" borderId="0" xfId="0" applyNumberFormat="1" applyFont="1" applyFill="1" applyAlignment="1">
      <alignment horizontal="center" vertical="center"/>
    </xf>
    <xf numFmtId="0" fontId="25" fillId="4" borderId="7" xfId="0" applyNumberFormat="1" applyFont="1" applyFill="1" applyBorder="1" applyAlignment="1">
      <alignment horizontal="center" vertical="center"/>
    </xf>
    <xf numFmtId="165" fontId="6" fillId="0" borderId="7" xfId="0" applyNumberFormat="1" applyFont="1" applyFill="1" applyBorder="1" applyAlignment="1">
      <alignment horizontal="center" vertical="center"/>
    </xf>
    <xf numFmtId="9" fontId="6" fillId="3" borderId="7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5" fillId="0" borderId="7" xfId="0" applyNumberFormat="1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center" wrapText="1"/>
    </xf>
    <xf numFmtId="49" fontId="23" fillId="0" borderId="0" xfId="0" applyNumberFormat="1" applyFont="1" applyAlignment="1">
      <alignment horizontal="left" vertical="center" wrapText="1"/>
    </xf>
    <xf numFmtId="49" fontId="14" fillId="0" borderId="0" xfId="0" applyNumberFormat="1" applyFont="1" applyBorder="1" applyAlignment="1">
      <alignment horizontal="center" vertical="center"/>
    </xf>
    <xf numFmtId="49" fontId="12" fillId="4" borderId="0" xfId="0" applyNumberFormat="1" applyFont="1" applyFill="1" applyAlignment="1">
      <alignment horizontal="center" vertical="center"/>
    </xf>
    <xf numFmtId="49" fontId="25" fillId="4" borderId="7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29" fillId="0" borderId="0" xfId="0" applyFont="1"/>
    <xf numFmtId="0" fontId="6" fillId="0" borderId="0" xfId="0" applyFont="1" applyBorder="1" applyAlignment="1">
      <alignment horizontal="center"/>
    </xf>
    <xf numFmtId="165" fontId="6" fillId="0" borderId="7" xfId="0" quotePrefix="1" applyNumberFormat="1" applyFont="1" applyFill="1" applyBorder="1" applyAlignment="1">
      <alignment horizontal="center" vertical="center"/>
    </xf>
    <xf numFmtId="2" fontId="6" fillId="0" borderId="7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28" fillId="0" borderId="0" xfId="0" applyFont="1" applyAlignment="1">
      <alignment vertical="center"/>
    </xf>
    <xf numFmtId="0" fontId="6" fillId="0" borderId="0" xfId="0" applyFont="1" applyBorder="1" applyAlignment="1">
      <alignment horizontal="left"/>
    </xf>
    <xf numFmtId="49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vertical="center"/>
    </xf>
    <xf numFmtId="0" fontId="15" fillId="2" borderId="9" xfId="0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vertical="center"/>
    </xf>
    <xf numFmtId="49" fontId="7" fillId="2" borderId="8" xfId="0" applyNumberFormat="1" applyFont="1" applyFill="1" applyBorder="1" applyAlignment="1">
      <alignment horizontal="center" vertical="center" wrapText="1"/>
    </xf>
    <xf numFmtId="14" fontId="19" fillId="2" borderId="8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left" vertical="center" indent="1"/>
    </xf>
    <xf numFmtId="49" fontId="9" fillId="0" borderId="0" xfId="0" applyNumberFormat="1" applyFont="1" applyAlignment="1">
      <alignment horizontal="left"/>
    </xf>
    <xf numFmtId="0" fontId="14" fillId="2" borderId="8" xfId="0" applyFont="1" applyFill="1" applyBorder="1"/>
    <xf numFmtId="49" fontId="7" fillId="2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/>
    <xf numFmtId="14" fontId="20" fillId="2" borderId="8" xfId="0" applyNumberFormat="1" applyFont="1" applyFill="1" applyBorder="1" applyAlignment="1">
      <alignment vertical="center" wrapText="1"/>
    </xf>
    <xf numFmtId="14" fontId="20" fillId="2" borderId="0" xfId="0" applyNumberFormat="1" applyFont="1" applyFill="1" applyBorder="1" applyAlignment="1">
      <alignment vertical="center" wrapText="1"/>
    </xf>
    <xf numFmtId="14" fontId="20" fillId="2" borderId="7" xfId="0" applyNumberFormat="1" applyFont="1" applyFill="1" applyBorder="1" applyAlignment="1">
      <alignment vertical="center" wrapText="1"/>
    </xf>
    <xf numFmtId="14" fontId="20" fillId="2" borderId="0" xfId="0" applyNumberFormat="1" applyFont="1" applyFill="1" applyBorder="1" applyAlignment="1">
      <alignment horizontal="center" wrapText="1"/>
    </xf>
    <xf numFmtId="0" fontId="15" fillId="2" borderId="7" xfId="0" applyFont="1" applyFill="1" applyBorder="1" applyAlignment="1">
      <alignment vertical="top"/>
    </xf>
    <xf numFmtId="49" fontId="6" fillId="0" borderId="7" xfId="0" applyNumberFormat="1" applyFont="1" applyBorder="1" applyAlignment="1">
      <alignment horizontal="left" vertical="center" indent="1"/>
    </xf>
    <xf numFmtId="0" fontId="6" fillId="3" borderId="7" xfId="0" applyNumberFormat="1" applyFont="1" applyFill="1" applyBorder="1" applyAlignment="1">
      <alignment horizontal="left" vertical="center" indent="1"/>
    </xf>
    <xf numFmtId="49" fontId="8" fillId="0" borderId="0" xfId="0" applyNumberFormat="1" applyFont="1" applyFill="1" applyBorder="1" applyAlignment="1">
      <alignment vertical="center"/>
    </xf>
    <xf numFmtId="49" fontId="23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15" fillId="2" borderId="0" xfId="0" applyFont="1" applyFill="1" applyBorder="1" applyAlignment="1">
      <alignment vertical="top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Border="1" applyAlignment="1">
      <alignment horizontal="left" vertical="center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49" fontId="23" fillId="0" borderId="0" xfId="0" applyNumberFormat="1" applyFont="1" applyAlignment="1">
      <alignment horizontal="left" vertical="center" wrapText="1"/>
    </xf>
    <xf numFmtId="49" fontId="7" fillId="2" borderId="0" xfId="0" applyNumberFormat="1" applyFont="1" applyFill="1" applyBorder="1" applyAlignment="1">
      <alignment horizontal="left" vertical="center"/>
    </xf>
    <xf numFmtId="0" fontId="6" fillId="0" borderId="7" xfId="0" applyNumberFormat="1" applyFont="1" applyFill="1" applyBorder="1" applyAlignment="1">
      <alignment horizontal="center" vertical="center"/>
    </xf>
    <xf numFmtId="1" fontId="6" fillId="3" borderId="7" xfId="0" applyNumberFormat="1" applyFont="1" applyFill="1" applyBorder="1" applyAlignment="1">
      <alignment horizontal="center" vertical="center"/>
    </xf>
    <xf numFmtId="166" fontId="6" fillId="3" borderId="7" xfId="0" applyNumberFormat="1" applyFont="1" applyFill="1" applyBorder="1" applyAlignment="1">
      <alignment horizontal="center" vertical="center"/>
    </xf>
    <xf numFmtId="14" fontId="19" fillId="2" borderId="11" xfId="0" applyNumberFormat="1" applyFont="1" applyFill="1" applyBorder="1" applyAlignment="1">
      <alignment horizontal="center" vertical="center" wrapText="1"/>
    </xf>
    <xf numFmtId="0" fontId="20" fillId="2" borderId="12" xfId="0" applyNumberFormat="1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/>
    </xf>
    <xf numFmtId="0" fontId="14" fillId="2" borderId="10" xfId="0" applyFont="1" applyFill="1" applyBorder="1"/>
    <xf numFmtId="2" fontId="6" fillId="3" borderId="10" xfId="0" applyNumberFormat="1" applyFont="1" applyFill="1" applyBorder="1" applyAlignment="1">
      <alignment horizontal="center" vertical="center"/>
    </xf>
    <xf numFmtId="0" fontId="14" fillId="2" borderId="12" xfId="0" applyFont="1" applyFill="1" applyBorder="1"/>
    <xf numFmtId="0" fontId="6" fillId="3" borderId="10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 wrapText="1"/>
    </xf>
    <xf numFmtId="164" fontId="6" fillId="0" borderId="10" xfId="0" quotePrefix="1" applyNumberFormat="1" applyFont="1" applyFill="1" applyBorder="1" applyAlignment="1">
      <alignment horizontal="center" vertical="center"/>
    </xf>
    <xf numFmtId="165" fontId="6" fillId="0" borderId="10" xfId="0" applyNumberFormat="1" applyFont="1" applyFill="1" applyBorder="1" applyAlignment="1">
      <alignment horizontal="center" vertical="center"/>
    </xf>
    <xf numFmtId="1" fontId="6" fillId="0" borderId="10" xfId="0" quotePrefix="1" applyNumberFormat="1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 wrapText="1"/>
    </xf>
    <xf numFmtId="165" fontId="6" fillId="3" borderId="7" xfId="0" applyNumberFormat="1" applyFont="1" applyFill="1" applyBorder="1" applyAlignment="1">
      <alignment horizontal="center" vertical="center"/>
    </xf>
    <xf numFmtId="10" fontId="6" fillId="3" borderId="7" xfId="0" applyNumberFormat="1" applyFont="1" applyFill="1" applyBorder="1" applyAlignment="1">
      <alignment horizontal="center" vertical="center"/>
    </xf>
    <xf numFmtId="167" fontId="6" fillId="3" borderId="7" xfId="0" applyNumberFormat="1" applyFont="1" applyFill="1" applyBorder="1" applyAlignment="1">
      <alignment horizontal="center" vertical="center"/>
    </xf>
    <xf numFmtId="0" fontId="14" fillId="2" borderId="11" xfId="0" applyFont="1" applyFill="1" applyBorder="1"/>
    <xf numFmtId="0" fontId="6" fillId="3" borderId="10" xfId="0" quotePrefix="1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25" fillId="3" borderId="10" xfId="0" applyNumberFormat="1" applyFont="1" applyFill="1" applyBorder="1" applyAlignment="1">
      <alignment horizontal="center" vertical="center"/>
    </xf>
    <xf numFmtId="167" fontId="6" fillId="0" borderId="7" xfId="0" applyNumberFormat="1" applyFont="1" applyFill="1" applyBorder="1" applyAlignment="1">
      <alignment horizontal="center" vertical="center"/>
    </xf>
    <xf numFmtId="0" fontId="25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29" fillId="3" borderId="5" xfId="5" applyNumberFormat="1" applyFont="1" applyFill="1" applyBorder="1" applyAlignment="1">
      <alignment horizontal="left" vertical="center"/>
    </xf>
    <xf numFmtId="0" fontId="6" fillId="3" borderId="5" xfId="5" applyNumberFormat="1" applyFont="1" applyFill="1" applyBorder="1" applyAlignment="1">
      <alignment horizontal="left" vertical="center"/>
    </xf>
    <xf numFmtId="169" fontId="6" fillId="3" borderId="5" xfId="5" applyNumberFormat="1" applyFont="1" applyFill="1" applyBorder="1" applyAlignment="1">
      <alignment horizontal="center" vertical="center"/>
    </xf>
    <xf numFmtId="0" fontId="6" fillId="3" borderId="5" xfId="5" applyNumberFormat="1" applyFont="1" applyFill="1" applyBorder="1" applyAlignment="1">
      <alignment horizontal="center" vertical="center"/>
    </xf>
    <xf numFmtId="170" fontId="6" fillId="3" borderId="5" xfId="5" applyNumberFormat="1" applyFont="1" applyFill="1" applyBorder="1" applyAlignment="1">
      <alignment horizontal="center" vertical="center"/>
    </xf>
    <xf numFmtId="171" fontId="6" fillId="3" borderId="5" xfId="5" applyNumberFormat="1" applyFont="1" applyFill="1" applyBorder="1" applyAlignment="1">
      <alignment horizontal="center" vertical="center"/>
    </xf>
    <xf numFmtId="39" fontId="6" fillId="3" borderId="5" xfId="5" applyNumberFormat="1" applyFont="1" applyFill="1" applyBorder="1" applyAlignment="1">
      <alignment horizontal="center" vertical="center"/>
    </xf>
    <xf numFmtId="168" fontId="6" fillId="3" borderId="5" xfId="5" applyNumberFormat="1" applyFont="1" applyFill="1" applyBorder="1" applyAlignment="1">
      <alignment horizontal="center" vertical="center"/>
    </xf>
    <xf numFmtId="172" fontId="6" fillId="3" borderId="5" xfId="5" applyNumberFormat="1" applyFont="1" applyFill="1" applyBorder="1" applyAlignment="1">
      <alignment horizontal="center" vertical="center"/>
    </xf>
    <xf numFmtId="9" fontId="6" fillId="0" borderId="7" xfId="0" applyNumberFormat="1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164" fontId="6" fillId="0" borderId="10" xfId="0" quotePrefix="1" applyNumberFormat="1" applyFont="1" applyFill="1" applyBorder="1" applyAlignment="1">
      <alignment horizontal="center" vertical="center" wrapText="1"/>
    </xf>
    <xf numFmtId="166" fontId="6" fillId="3" borderId="10" xfId="0" applyNumberFormat="1" applyFont="1" applyFill="1" applyBorder="1" applyAlignment="1">
      <alignment horizontal="center" vertical="center"/>
    </xf>
    <xf numFmtId="165" fontId="6" fillId="3" borderId="10" xfId="0" applyNumberFormat="1" applyFont="1" applyFill="1" applyBorder="1" applyAlignment="1">
      <alignment horizontal="center" vertical="center"/>
    </xf>
    <xf numFmtId="167" fontId="6" fillId="3" borderId="10" xfId="0" applyNumberFormat="1" applyFont="1" applyFill="1" applyBorder="1" applyAlignment="1">
      <alignment horizontal="center" vertical="center"/>
    </xf>
    <xf numFmtId="9" fontId="6" fillId="3" borderId="10" xfId="0" applyNumberFormat="1" applyFont="1" applyFill="1" applyBorder="1" applyAlignment="1">
      <alignment horizontal="center" vertical="center"/>
    </xf>
    <xf numFmtId="1" fontId="6" fillId="3" borderId="10" xfId="0" applyNumberFormat="1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4" fontId="20" fillId="2" borderId="10" xfId="0" applyNumberFormat="1" applyFont="1" applyFill="1" applyBorder="1" applyAlignment="1">
      <alignment vertical="center" wrapText="1"/>
    </xf>
    <xf numFmtId="0" fontId="25" fillId="4" borderId="10" xfId="0" applyNumberFormat="1" applyFont="1" applyFill="1" applyBorder="1" applyAlignment="1">
      <alignment horizontal="center" vertical="center"/>
    </xf>
    <xf numFmtId="0" fontId="25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25" fillId="4" borderId="1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27" fillId="2" borderId="11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center"/>
    </xf>
    <xf numFmtId="0" fontId="28" fillId="0" borderId="12" xfId="0" applyFont="1" applyFill="1" applyBorder="1" applyAlignment="1">
      <alignment horizontal="center"/>
    </xf>
    <xf numFmtId="15" fontId="27" fillId="2" borderId="9" xfId="0" applyNumberFormat="1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left" vertical="center" wrapText="1"/>
    </xf>
    <xf numFmtId="0" fontId="25" fillId="0" borderId="7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left" vertical="top"/>
    </xf>
    <xf numFmtId="49" fontId="7" fillId="2" borderId="0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left" vertical="center"/>
    </xf>
    <xf numFmtId="14" fontId="19" fillId="2" borderId="14" xfId="0" applyNumberFormat="1" applyFont="1" applyFill="1" applyBorder="1" applyAlignment="1">
      <alignment horizontal="center" vertical="center" wrapText="1"/>
    </xf>
    <xf numFmtId="0" fontId="20" fillId="2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4" fillId="2" borderId="14" xfId="0" applyFont="1" applyFill="1" applyBorder="1"/>
    <xf numFmtId="0" fontId="6" fillId="3" borderId="3" xfId="0" applyNumberFormat="1" applyFont="1" applyFill="1" applyBorder="1" applyAlignment="1">
      <alignment horizontal="center" vertical="center"/>
    </xf>
    <xf numFmtId="9" fontId="14" fillId="2" borderId="0" xfId="0" applyNumberFormat="1" applyFont="1" applyFill="1" applyBorder="1"/>
    <xf numFmtId="0" fontId="19" fillId="2" borderId="0" xfId="0" applyNumberFormat="1" applyFont="1" applyFill="1" applyBorder="1" applyAlignment="1">
      <alignment horizontal="center" vertical="center" wrapText="1"/>
    </xf>
    <xf numFmtId="0" fontId="19" fillId="2" borderId="0" xfId="0" applyNumberFormat="1" applyFont="1" applyFill="1" applyBorder="1" applyAlignment="1">
      <alignment horizontal="center" wrapText="1"/>
    </xf>
    <xf numFmtId="0" fontId="19" fillId="2" borderId="0" xfId="0" applyNumberFormat="1" applyFont="1" applyFill="1" applyBorder="1" applyAlignment="1">
      <alignment horizontal="center" vertical="top" wrapText="1"/>
    </xf>
    <xf numFmtId="14" fontId="20" fillId="2" borderId="0" xfId="0" applyNumberFormat="1" applyFont="1" applyFill="1" applyBorder="1" applyAlignment="1">
      <alignment horizontal="center" vertical="top" wrapText="1"/>
    </xf>
    <xf numFmtId="49" fontId="7" fillId="2" borderId="0" xfId="0" applyNumberFormat="1" applyFont="1" applyFill="1" applyBorder="1" applyAlignment="1">
      <alignment horizontal="left"/>
    </xf>
    <xf numFmtId="49" fontId="7" fillId="2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left" vertical="center"/>
    </xf>
    <xf numFmtId="0" fontId="27" fillId="2" borderId="7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28" fillId="0" borderId="9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0" xfId="0" quotePrefix="1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165" fontId="6" fillId="0" borderId="8" xfId="0" applyNumberFormat="1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164" fontId="28" fillId="0" borderId="0" xfId="0" applyNumberFormat="1" applyFont="1" applyFill="1" applyBorder="1" applyAlignment="1">
      <alignment horizontal="center" vertical="center" wrapText="1"/>
    </xf>
    <xf numFmtId="164" fontId="28" fillId="0" borderId="9" xfId="0" applyNumberFormat="1" applyFont="1" applyFill="1" applyBorder="1" applyAlignment="1">
      <alignment horizontal="center" vertical="center" wrapText="1"/>
    </xf>
    <xf numFmtId="164" fontId="28" fillId="0" borderId="0" xfId="0" applyNumberFormat="1" applyFont="1" applyFill="1" applyBorder="1" applyAlignment="1">
      <alignment horizontal="center" vertical="center"/>
    </xf>
    <xf numFmtId="164" fontId="28" fillId="0" borderId="9" xfId="0" applyNumberFormat="1" applyFont="1" applyFill="1" applyBorder="1" applyAlignment="1">
      <alignment horizontal="center" vertical="center"/>
    </xf>
    <xf numFmtId="165" fontId="28" fillId="0" borderId="0" xfId="0" applyNumberFormat="1" applyFont="1" applyFill="1" applyBorder="1" applyAlignment="1">
      <alignment horizontal="center" vertical="center"/>
    </xf>
    <xf numFmtId="165" fontId="28" fillId="0" borderId="9" xfId="0" applyNumberFormat="1" applyFont="1" applyFill="1" applyBorder="1" applyAlignment="1">
      <alignment horizontal="center" vertical="center"/>
    </xf>
    <xf numFmtId="165" fontId="28" fillId="0" borderId="8" xfId="0" applyNumberFormat="1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165" fontId="28" fillId="0" borderId="0" xfId="0" applyNumberFormat="1" applyFont="1" applyBorder="1" applyAlignment="1">
      <alignment horizontal="center" vertical="center"/>
    </xf>
    <xf numFmtId="165" fontId="28" fillId="0" borderId="9" xfId="0" applyNumberFormat="1" applyFont="1" applyBorder="1" applyAlignment="1">
      <alignment horizontal="center" vertical="center"/>
    </xf>
    <xf numFmtId="165" fontId="28" fillId="0" borderId="8" xfId="0" applyNumberFormat="1" applyFont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2" fontId="28" fillId="0" borderId="8" xfId="0" applyNumberFormat="1" applyFont="1" applyBorder="1" applyAlignment="1">
      <alignment horizontal="center" vertical="center"/>
    </xf>
    <xf numFmtId="2" fontId="28" fillId="0" borderId="9" xfId="0" applyNumberFormat="1" applyFont="1" applyBorder="1" applyAlignment="1">
      <alignment horizontal="center" vertical="center"/>
    </xf>
    <xf numFmtId="0" fontId="28" fillId="0" borderId="8" xfId="0" applyFont="1" applyFill="1" applyBorder="1" applyAlignment="1">
      <alignment horizontal="left" vertical="center" wrapText="1"/>
    </xf>
    <xf numFmtId="164" fontId="28" fillId="0" borderId="8" xfId="0" applyNumberFormat="1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left" vertical="center" wrapText="1"/>
    </xf>
    <xf numFmtId="0" fontId="27" fillId="2" borderId="9" xfId="0" applyFont="1" applyFill="1" applyBorder="1" applyAlignment="1">
      <alignment horizontal="left" vertical="center" wrapText="1"/>
    </xf>
    <xf numFmtId="0" fontId="28" fillId="0" borderId="9" xfId="0" quotePrefix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8" fillId="0" borderId="8" xfId="0" quotePrefix="1" applyFont="1" applyFill="1" applyBorder="1" applyAlignment="1">
      <alignment horizontal="center" vertical="center"/>
    </xf>
    <xf numFmtId="14" fontId="20" fillId="2" borderId="11" xfId="0" applyNumberFormat="1" applyFont="1" applyFill="1" applyBorder="1" applyAlignment="1">
      <alignment horizontal="center" vertical="center" wrapText="1"/>
    </xf>
    <xf numFmtId="14" fontId="20" fillId="2" borderId="12" xfId="0" applyNumberFormat="1" applyFont="1" applyFill="1" applyBorder="1" applyAlignment="1">
      <alignment horizontal="center" vertical="center" wrapText="1"/>
    </xf>
    <xf numFmtId="14" fontId="20" fillId="2" borderId="13" xfId="0" applyNumberFormat="1" applyFont="1" applyFill="1" applyBorder="1" applyAlignment="1">
      <alignment horizontal="center" vertical="center" wrapText="1"/>
    </xf>
    <xf numFmtId="14" fontId="20" fillId="2" borderId="8" xfId="0" applyNumberFormat="1" applyFont="1" applyFill="1" applyBorder="1" applyAlignment="1">
      <alignment horizontal="center" vertical="center" wrapText="1"/>
    </xf>
    <xf numFmtId="14" fontId="20" fillId="2" borderId="0" xfId="0" applyNumberFormat="1" applyFont="1" applyFill="1" applyBorder="1" applyAlignment="1">
      <alignment horizontal="center" vertical="center" wrapText="1"/>
    </xf>
    <xf numFmtId="14" fontId="20" fillId="2" borderId="9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left" vertical="top"/>
    </xf>
    <xf numFmtId="0" fontId="15" fillId="2" borderId="0" xfId="0" applyFont="1" applyFill="1" applyBorder="1" applyAlignment="1">
      <alignment vertical="top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4" fontId="33" fillId="2" borderId="8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left" vertical="top"/>
    </xf>
    <xf numFmtId="0" fontId="15" fillId="2" borderId="8" xfId="0" applyFont="1" applyFill="1" applyBorder="1" applyAlignment="1">
      <alignment vertical="top"/>
    </xf>
    <xf numFmtId="49" fontId="7" fillId="2" borderId="8" xfId="0" applyNumberFormat="1" applyFont="1" applyFill="1" applyBorder="1" applyAlignment="1">
      <alignment horizontal="left" vertical="center"/>
    </xf>
    <xf numFmtId="0" fontId="15" fillId="2" borderId="8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49" fontId="23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6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2" fillId="0" borderId="0" xfId="0" applyFont="1" applyAlignment="1"/>
    <xf numFmtId="0" fontId="32" fillId="0" borderId="9" xfId="0" applyFont="1" applyBorder="1" applyAlignment="1"/>
    <xf numFmtId="49" fontId="7" fillId="2" borderId="0" xfId="0" applyNumberFormat="1" applyFont="1" applyFill="1" applyBorder="1" applyAlignment="1">
      <alignment horizontal="left" vertical="center"/>
    </xf>
    <xf numFmtId="0" fontId="15" fillId="2" borderId="0" xfId="0" applyFont="1" applyFill="1" applyBorder="1" applyAlignment="1">
      <alignment vertical="center"/>
    </xf>
    <xf numFmtId="49" fontId="7" fillId="2" borderId="7" xfId="0" applyNumberFormat="1" applyFont="1" applyFill="1" applyBorder="1" applyAlignment="1">
      <alignment horizontal="left" vertical="center"/>
    </xf>
    <xf numFmtId="0" fontId="15" fillId="2" borderId="7" xfId="0" applyFont="1" applyFill="1" applyBorder="1" applyAlignment="1">
      <alignment vertical="center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7EA1"/>
      <rgbColor rgb="00FFFFFF"/>
      <rgbColor rgb="00FF0000"/>
      <rgbColor rgb="0000FF00"/>
      <rgbColor rgb="000000FF"/>
      <rgbColor rgb="00FFFF00"/>
      <rgbColor rgb="00FF00FF"/>
      <rgbColor rgb="0000FFFF"/>
      <rgbColor rgb="0047739C"/>
      <rgbColor rgb="00E6E6E6"/>
      <rgbColor rgb="0038496C"/>
      <rgbColor rgb="00808FA5"/>
      <rgbColor rgb="00800080"/>
      <rgbColor rgb="00CEE7F2"/>
      <rgbColor rgb="00C0C0C0"/>
      <rgbColor rgb="00808080"/>
      <rgbColor rgb="009999FF"/>
      <rgbColor rgb="00993366"/>
      <rgbColor rgb="00FEF9E3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7657B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654653"/>
      <rgbColor rgb="00666699"/>
      <rgbColor rgb="00969696"/>
      <rgbColor rgb="00588D64"/>
      <rgbColor rgb="00339966"/>
      <rgbColor rgb="00EABD00"/>
      <rgbColor rgb="007FBDCF"/>
      <rgbColor rgb="00AE2633"/>
      <rgbColor rgb="00993366"/>
      <rgbColor rgb="00ACAAAA"/>
      <rgbColor rgb="0095971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ARCADIS2011">
  <a:themeElements>
    <a:clrScheme name="Arcadis2015">
      <a:dk1>
        <a:sysClr val="windowText" lastClr="000000"/>
      </a:dk1>
      <a:lt1>
        <a:sysClr val="window" lastClr="FFFFFF"/>
      </a:lt1>
      <a:dk2>
        <a:srgbClr val="55575A"/>
      </a:dk2>
      <a:lt2>
        <a:srgbClr val="B3B3B3"/>
      </a:lt2>
      <a:accent1>
        <a:srgbClr val="E4610F"/>
      </a:accent1>
      <a:accent2>
        <a:srgbClr val="00A9E4"/>
      </a:accent2>
      <a:accent3>
        <a:srgbClr val="E41F13"/>
      </a:accent3>
      <a:accent4>
        <a:srgbClr val="0DA642"/>
      </a:accent4>
      <a:accent5>
        <a:srgbClr val="F8DA40"/>
      </a:accent5>
      <a:accent6>
        <a:srgbClr val="C3D200"/>
      </a:accent6>
      <a:hlink>
        <a:srgbClr val="2E75B5"/>
      </a:hlink>
      <a:folHlink>
        <a:srgbClr val="6F3B55"/>
      </a:folHlink>
    </a:clrScheme>
    <a:fontScheme name="Presentation Title">
      <a:majorFont>
        <a:latin typeface="Arial"/>
        <a:ea typeface=""/>
        <a:cs typeface="Arial"/>
      </a:majorFont>
      <a:minorFont>
        <a:latin typeface="Arial"/>
        <a:ea typeface="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180000" tIns="0" rIns="0" bIns="0" numCol="1" rtlCol="0" anchor="t" anchorCtr="0" compatLnSpc="1">
        <a:prstTxWarp prst="textNoShape">
          <a:avLst/>
        </a:prstTxWarp>
        <a:noAutofit/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50000"/>
          </a:spcBef>
          <a:spcAft>
            <a:spcPct val="0"/>
          </a:spcAft>
          <a:buClrTx/>
          <a:buSzTx/>
          <a:buFontTx/>
          <a:buNone/>
          <a:tabLst/>
          <a:defRPr kumimoji="0" sz="8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  <a:cs typeface="Arial" charset="0"/>
          </a:defRPr>
        </a:defPPr>
      </a:lstStyle>
    </a:spDef>
    <a:lnDef>
      <a:spPr bwMode="auto">
        <a:noFill/>
        <a:ln w="9525" cap="flat" cmpd="sng" algn="ctr">
          <a:solidFill>
            <a:schemeClr val="accent3"/>
          </a:solidFill>
          <a:prstDash val="solid"/>
          <a:round/>
          <a:headEnd type="none" w="med" len="med"/>
          <a:tailEnd type="none" w="med" len="med"/>
        </a:ln>
        <a:effectLst/>
      </a:spPr>
      <a:bodyPr/>
      <a:lstStyle/>
    </a:lnDef>
  </a:objectDefaults>
  <a:extraClrSchemeLst>
    <a:extraClrScheme>
      <a:clrScheme name="Presentation Title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Presentation Title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Presentation Title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Presentation Title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Presentation Title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Presentation Title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Presentation Title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Presentation Title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Presentation Title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Presentation Title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Presentation Title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Presentation Title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6"/>
  <sheetViews>
    <sheetView zoomScaleNormal="100" workbookViewId="0">
      <selection activeCell="A14" sqref="A14:B14"/>
    </sheetView>
  </sheetViews>
  <sheetFormatPr defaultRowHeight="12" x14ac:dyDescent="0.2"/>
  <cols>
    <col min="1" max="1" width="10" style="65" customWidth="1"/>
    <col min="2" max="2" width="14.5703125" style="65" customWidth="1"/>
    <col min="3" max="3" width="10.5703125" style="65" customWidth="1"/>
    <col min="4" max="5" width="10.5703125" style="65" hidden="1" customWidth="1"/>
    <col min="6" max="7" width="10.85546875" style="65" customWidth="1"/>
    <col min="8" max="12" width="10.5703125" style="65" customWidth="1"/>
    <col min="13" max="13" width="10.5703125" style="65" hidden="1" customWidth="1"/>
    <col min="14" max="14" width="24.85546875" style="65" hidden="1" customWidth="1"/>
    <col min="15" max="15" width="32.5703125" style="65" customWidth="1"/>
    <col min="16" max="16" width="12.85546875" style="65" customWidth="1"/>
    <col min="17" max="17" width="7.28515625" style="65" customWidth="1"/>
    <col min="18" max="18" width="6.28515625" style="65" customWidth="1"/>
    <col min="19" max="19" width="8.28515625" style="65" customWidth="1"/>
    <col min="20" max="20" width="10.7109375" style="65" customWidth="1"/>
    <col min="21" max="21" width="8" style="65" bestFit="1" customWidth="1"/>
    <col min="22" max="22" width="10.7109375" style="65" customWidth="1"/>
    <col min="23" max="23" width="9" style="65" customWidth="1"/>
    <col min="24" max="264" width="9.140625" style="65"/>
    <col min="265" max="265" width="3.140625" style="65" customWidth="1"/>
    <col min="266" max="266" width="14.42578125" style="65" bestFit="1" customWidth="1"/>
    <col min="267" max="267" width="10.42578125" style="65" customWidth="1"/>
    <col min="268" max="268" width="6" style="65" customWidth="1"/>
    <col min="269" max="269" width="9.140625" style="65"/>
    <col min="270" max="270" width="6.42578125" style="65" customWidth="1"/>
    <col min="271" max="271" width="12.7109375" style="65" customWidth="1"/>
    <col min="272" max="272" width="26" style="65" customWidth="1"/>
    <col min="273" max="273" width="11.5703125" style="65" customWidth="1"/>
    <col min="274" max="274" width="7.5703125" style="65" customWidth="1"/>
    <col min="275" max="275" width="9.42578125" style="65" customWidth="1"/>
    <col min="276" max="276" width="12.42578125" style="65" customWidth="1"/>
    <col min="277" max="277" width="8.28515625" style="65" customWidth="1"/>
    <col min="278" max="278" width="8.42578125" style="65" customWidth="1"/>
    <col min="279" max="279" width="12.140625" style="65" customWidth="1"/>
    <col min="280" max="520" width="9.140625" style="65"/>
    <col min="521" max="521" width="3.140625" style="65" customWidth="1"/>
    <col min="522" max="522" width="14.42578125" style="65" bestFit="1" customWidth="1"/>
    <col min="523" max="523" width="10.42578125" style="65" customWidth="1"/>
    <col min="524" max="524" width="6" style="65" customWidth="1"/>
    <col min="525" max="525" width="9.140625" style="65"/>
    <col min="526" max="526" width="6.42578125" style="65" customWidth="1"/>
    <col min="527" max="527" width="12.7109375" style="65" customWidth="1"/>
    <col min="528" max="528" width="26" style="65" customWidth="1"/>
    <col min="529" max="529" width="11.5703125" style="65" customWidth="1"/>
    <col min="530" max="530" width="7.5703125" style="65" customWidth="1"/>
    <col min="531" max="531" width="9.42578125" style="65" customWidth="1"/>
    <col min="532" max="532" width="12.42578125" style="65" customWidth="1"/>
    <col min="533" max="533" width="8.28515625" style="65" customWidth="1"/>
    <col min="534" max="534" width="8.42578125" style="65" customWidth="1"/>
    <col min="535" max="535" width="12.140625" style="65" customWidth="1"/>
    <col min="536" max="776" width="9.140625" style="65"/>
    <col min="777" max="777" width="3.140625" style="65" customWidth="1"/>
    <col min="778" max="778" width="14.42578125" style="65" bestFit="1" customWidth="1"/>
    <col min="779" max="779" width="10.42578125" style="65" customWidth="1"/>
    <col min="780" max="780" width="6" style="65" customWidth="1"/>
    <col min="781" max="781" width="9.140625" style="65"/>
    <col min="782" max="782" width="6.42578125" style="65" customWidth="1"/>
    <col min="783" max="783" width="12.7109375" style="65" customWidth="1"/>
    <col min="784" max="784" width="26" style="65" customWidth="1"/>
    <col min="785" max="785" width="11.5703125" style="65" customWidth="1"/>
    <col min="786" max="786" width="7.5703125" style="65" customWidth="1"/>
    <col min="787" max="787" width="9.42578125" style="65" customWidth="1"/>
    <col min="788" max="788" width="12.42578125" style="65" customWidth="1"/>
    <col min="789" max="789" width="8.28515625" style="65" customWidth="1"/>
    <col min="790" max="790" width="8.42578125" style="65" customWidth="1"/>
    <col min="791" max="791" width="12.140625" style="65" customWidth="1"/>
    <col min="792" max="1032" width="9.140625" style="65"/>
    <col min="1033" max="1033" width="3.140625" style="65" customWidth="1"/>
    <col min="1034" max="1034" width="14.42578125" style="65" bestFit="1" customWidth="1"/>
    <col min="1035" max="1035" width="10.42578125" style="65" customWidth="1"/>
    <col min="1036" max="1036" width="6" style="65" customWidth="1"/>
    <col min="1037" max="1037" width="9.140625" style="65"/>
    <col min="1038" max="1038" width="6.42578125" style="65" customWidth="1"/>
    <col min="1039" max="1039" width="12.7109375" style="65" customWidth="1"/>
    <col min="1040" max="1040" width="26" style="65" customWidth="1"/>
    <col min="1041" max="1041" width="11.5703125" style="65" customWidth="1"/>
    <col min="1042" max="1042" width="7.5703125" style="65" customWidth="1"/>
    <col min="1043" max="1043" width="9.42578125" style="65" customWidth="1"/>
    <col min="1044" max="1044" width="12.42578125" style="65" customWidth="1"/>
    <col min="1045" max="1045" width="8.28515625" style="65" customWidth="1"/>
    <col min="1046" max="1046" width="8.42578125" style="65" customWidth="1"/>
    <col min="1047" max="1047" width="12.140625" style="65" customWidth="1"/>
    <col min="1048" max="1288" width="9.140625" style="65"/>
    <col min="1289" max="1289" width="3.140625" style="65" customWidth="1"/>
    <col min="1290" max="1290" width="14.42578125" style="65" bestFit="1" customWidth="1"/>
    <col min="1291" max="1291" width="10.42578125" style="65" customWidth="1"/>
    <col min="1292" max="1292" width="6" style="65" customWidth="1"/>
    <col min="1293" max="1293" width="9.140625" style="65"/>
    <col min="1294" max="1294" width="6.42578125" style="65" customWidth="1"/>
    <col min="1295" max="1295" width="12.7109375" style="65" customWidth="1"/>
    <col min="1296" max="1296" width="26" style="65" customWidth="1"/>
    <col min="1297" max="1297" width="11.5703125" style="65" customWidth="1"/>
    <col min="1298" max="1298" width="7.5703125" style="65" customWidth="1"/>
    <col min="1299" max="1299" width="9.42578125" style="65" customWidth="1"/>
    <col min="1300" max="1300" width="12.42578125" style="65" customWidth="1"/>
    <col min="1301" max="1301" width="8.28515625" style="65" customWidth="1"/>
    <col min="1302" max="1302" width="8.42578125" style="65" customWidth="1"/>
    <col min="1303" max="1303" width="12.140625" style="65" customWidth="1"/>
    <col min="1304" max="1544" width="9.140625" style="65"/>
    <col min="1545" max="1545" width="3.140625" style="65" customWidth="1"/>
    <col min="1546" max="1546" width="14.42578125" style="65" bestFit="1" customWidth="1"/>
    <col min="1547" max="1547" width="10.42578125" style="65" customWidth="1"/>
    <col min="1548" max="1548" width="6" style="65" customWidth="1"/>
    <col min="1549" max="1549" width="9.140625" style="65"/>
    <col min="1550" max="1550" width="6.42578125" style="65" customWidth="1"/>
    <col min="1551" max="1551" width="12.7109375" style="65" customWidth="1"/>
    <col min="1552" max="1552" width="26" style="65" customWidth="1"/>
    <col min="1553" max="1553" width="11.5703125" style="65" customWidth="1"/>
    <col min="1554" max="1554" width="7.5703125" style="65" customWidth="1"/>
    <col min="1555" max="1555" width="9.42578125" style="65" customWidth="1"/>
    <col min="1556" max="1556" width="12.42578125" style="65" customWidth="1"/>
    <col min="1557" max="1557" width="8.28515625" style="65" customWidth="1"/>
    <col min="1558" max="1558" width="8.42578125" style="65" customWidth="1"/>
    <col min="1559" max="1559" width="12.140625" style="65" customWidth="1"/>
    <col min="1560" max="1800" width="9.140625" style="65"/>
    <col min="1801" max="1801" width="3.140625" style="65" customWidth="1"/>
    <col min="1802" max="1802" width="14.42578125" style="65" bestFit="1" customWidth="1"/>
    <col min="1803" max="1803" width="10.42578125" style="65" customWidth="1"/>
    <col min="1804" max="1804" width="6" style="65" customWidth="1"/>
    <col min="1805" max="1805" width="9.140625" style="65"/>
    <col min="1806" max="1806" width="6.42578125" style="65" customWidth="1"/>
    <col min="1807" max="1807" width="12.7109375" style="65" customWidth="1"/>
    <col min="1808" max="1808" width="26" style="65" customWidth="1"/>
    <col min="1809" max="1809" width="11.5703125" style="65" customWidth="1"/>
    <col min="1810" max="1810" width="7.5703125" style="65" customWidth="1"/>
    <col min="1811" max="1811" width="9.42578125" style="65" customWidth="1"/>
    <col min="1812" max="1812" width="12.42578125" style="65" customWidth="1"/>
    <col min="1813" max="1813" width="8.28515625" style="65" customWidth="1"/>
    <col min="1814" max="1814" width="8.42578125" style="65" customWidth="1"/>
    <col min="1815" max="1815" width="12.140625" style="65" customWidth="1"/>
    <col min="1816" max="2056" width="9.140625" style="65"/>
    <col min="2057" max="2057" width="3.140625" style="65" customWidth="1"/>
    <col min="2058" max="2058" width="14.42578125" style="65" bestFit="1" customWidth="1"/>
    <col min="2059" max="2059" width="10.42578125" style="65" customWidth="1"/>
    <col min="2060" max="2060" width="6" style="65" customWidth="1"/>
    <col min="2061" max="2061" width="9.140625" style="65"/>
    <col min="2062" max="2062" width="6.42578125" style="65" customWidth="1"/>
    <col min="2063" max="2063" width="12.7109375" style="65" customWidth="1"/>
    <col min="2064" max="2064" width="26" style="65" customWidth="1"/>
    <col min="2065" max="2065" width="11.5703125" style="65" customWidth="1"/>
    <col min="2066" max="2066" width="7.5703125" style="65" customWidth="1"/>
    <col min="2067" max="2067" width="9.42578125" style="65" customWidth="1"/>
    <col min="2068" max="2068" width="12.42578125" style="65" customWidth="1"/>
    <col min="2069" max="2069" width="8.28515625" style="65" customWidth="1"/>
    <col min="2070" max="2070" width="8.42578125" style="65" customWidth="1"/>
    <col min="2071" max="2071" width="12.140625" style="65" customWidth="1"/>
    <col min="2072" max="2312" width="9.140625" style="65"/>
    <col min="2313" max="2313" width="3.140625" style="65" customWidth="1"/>
    <col min="2314" max="2314" width="14.42578125" style="65" bestFit="1" customWidth="1"/>
    <col min="2315" max="2315" width="10.42578125" style="65" customWidth="1"/>
    <col min="2316" max="2316" width="6" style="65" customWidth="1"/>
    <col min="2317" max="2317" width="9.140625" style="65"/>
    <col min="2318" max="2318" width="6.42578125" style="65" customWidth="1"/>
    <col min="2319" max="2319" width="12.7109375" style="65" customWidth="1"/>
    <col min="2320" max="2320" width="26" style="65" customWidth="1"/>
    <col min="2321" max="2321" width="11.5703125" style="65" customWidth="1"/>
    <col min="2322" max="2322" width="7.5703125" style="65" customWidth="1"/>
    <col min="2323" max="2323" width="9.42578125" style="65" customWidth="1"/>
    <col min="2324" max="2324" width="12.42578125" style="65" customWidth="1"/>
    <col min="2325" max="2325" width="8.28515625" style="65" customWidth="1"/>
    <col min="2326" max="2326" width="8.42578125" style="65" customWidth="1"/>
    <col min="2327" max="2327" width="12.140625" style="65" customWidth="1"/>
    <col min="2328" max="2568" width="9.140625" style="65"/>
    <col min="2569" max="2569" width="3.140625" style="65" customWidth="1"/>
    <col min="2570" max="2570" width="14.42578125" style="65" bestFit="1" customWidth="1"/>
    <col min="2571" max="2571" width="10.42578125" style="65" customWidth="1"/>
    <col min="2572" max="2572" width="6" style="65" customWidth="1"/>
    <col min="2573" max="2573" width="9.140625" style="65"/>
    <col min="2574" max="2574" width="6.42578125" style="65" customWidth="1"/>
    <col min="2575" max="2575" width="12.7109375" style="65" customWidth="1"/>
    <col min="2576" max="2576" width="26" style="65" customWidth="1"/>
    <col min="2577" max="2577" width="11.5703125" style="65" customWidth="1"/>
    <col min="2578" max="2578" width="7.5703125" style="65" customWidth="1"/>
    <col min="2579" max="2579" width="9.42578125" style="65" customWidth="1"/>
    <col min="2580" max="2580" width="12.42578125" style="65" customWidth="1"/>
    <col min="2581" max="2581" width="8.28515625" style="65" customWidth="1"/>
    <col min="2582" max="2582" width="8.42578125" style="65" customWidth="1"/>
    <col min="2583" max="2583" width="12.140625" style="65" customWidth="1"/>
    <col min="2584" max="2824" width="9.140625" style="65"/>
    <col min="2825" max="2825" width="3.140625" style="65" customWidth="1"/>
    <col min="2826" max="2826" width="14.42578125" style="65" bestFit="1" customWidth="1"/>
    <col min="2827" max="2827" width="10.42578125" style="65" customWidth="1"/>
    <col min="2828" max="2828" width="6" style="65" customWidth="1"/>
    <col min="2829" max="2829" width="9.140625" style="65"/>
    <col min="2830" max="2830" width="6.42578125" style="65" customWidth="1"/>
    <col min="2831" max="2831" width="12.7109375" style="65" customWidth="1"/>
    <col min="2832" max="2832" width="26" style="65" customWidth="1"/>
    <col min="2833" max="2833" width="11.5703125" style="65" customWidth="1"/>
    <col min="2834" max="2834" width="7.5703125" style="65" customWidth="1"/>
    <col min="2835" max="2835" width="9.42578125" style="65" customWidth="1"/>
    <col min="2836" max="2836" width="12.42578125" style="65" customWidth="1"/>
    <col min="2837" max="2837" width="8.28515625" style="65" customWidth="1"/>
    <col min="2838" max="2838" width="8.42578125" style="65" customWidth="1"/>
    <col min="2839" max="2839" width="12.140625" style="65" customWidth="1"/>
    <col min="2840" max="3080" width="9.140625" style="65"/>
    <col min="3081" max="3081" width="3.140625" style="65" customWidth="1"/>
    <col min="3082" max="3082" width="14.42578125" style="65" bestFit="1" customWidth="1"/>
    <col min="3083" max="3083" width="10.42578125" style="65" customWidth="1"/>
    <col min="3084" max="3084" width="6" style="65" customWidth="1"/>
    <col min="3085" max="3085" width="9.140625" style="65"/>
    <col min="3086" max="3086" width="6.42578125" style="65" customWidth="1"/>
    <col min="3087" max="3087" width="12.7109375" style="65" customWidth="1"/>
    <col min="3088" max="3088" width="26" style="65" customWidth="1"/>
    <col min="3089" max="3089" width="11.5703125" style="65" customWidth="1"/>
    <col min="3090" max="3090" width="7.5703125" style="65" customWidth="1"/>
    <col min="3091" max="3091" width="9.42578125" style="65" customWidth="1"/>
    <col min="3092" max="3092" width="12.42578125" style="65" customWidth="1"/>
    <col min="3093" max="3093" width="8.28515625" style="65" customWidth="1"/>
    <col min="3094" max="3094" width="8.42578125" style="65" customWidth="1"/>
    <col min="3095" max="3095" width="12.140625" style="65" customWidth="1"/>
    <col min="3096" max="3336" width="9.140625" style="65"/>
    <col min="3337" max="3337" width="3.140625" style="65" customWidth="1"/>
    <col min="3338" max="3338" width="14.42578125" style="65" bestFit="1" customWidth="1"/>
    <col min="3339" max="3339" width="10.42578125" style="65" customWidth="1"/>
    <col min="3340" max="3340" width="6" style="65" customWidth="1"/>
    <col min="3341" max="3341" width="9.140625" style="65"/>
    <col min="3342" max="3342" width="6.42578125" style="65" customWidth="1"/>
    <col min="3343" max="3343" width="12.7109375" style="65" customWidth="1"/>
    <col min="3344" max="3344" width="26" style="65" customWidth="1"/>
    <col min="3345" max="3345" width="11.5703125" style="65" customWidth="1"/>
    <col min="3346" max="3346" width="7.5703125" style="65" customWidth="1"/>
    <col min="3347" max="3347" width="9.42578125" style="65" customWidth="1"/>
    <col min="3348" max="3348" width="12.42578125" style="65" customWidth="1"/>
    <col min="3349" max="3349" width="8.28515625" style="65" customWidth="1"/>
    <col min="3350" max="3350" width="8.42578125" style="65" customWidth="1"/>
    <col min="3351" max="3351" width="12.140625" style="65" customWidth="1"/>
    <col min="3352" max="3592" width="9.140625" style="65"/>
    <col min="3593" max="3593" width="3.140625" style="65" customWidth="1"/>
    <col min="3594" max="3594" width="14.42578125" style="65" bestFit="1" customWidth="1"/>
    <col min="3595" max="3595" width="10.42578125" style="65" customWidth="1"/>
    <col min="3596" max="3596" width="6" style="65" customWidth="1"/>
    <col min="3597" max="3597" width="9.140625" style="65"/>
    <col min="3598" max="3598" width="6.42578125" style="65" customWidth="1"/>
    <col min="3599" max="3599" width="12.7109375" style="65" customWidth="1"/>
    <col min="3600" max="3600" width="26" style="65" customWidth="1"/>
    <col min="3601" max="3601" width="11.5703125" style="65" customWidth="1"/>
    <col min="3602" max="3602" width="7.5703125" style="65" customWidth="1"/>
    <col min="3603" max="3603" width="9.42578125" style="65" customWidth="1"/>
    <col min="3604" max="3604" width="12.42578125" style="65" customWidth="1"/>
    <col min="3605" max="3605" width="8.28515625" style="65" customWidth="1"/>
    <col min="3606" max="3606" width="8.42578125" style="65" customWidth="1"/>
    <col min="3607" max="3607" width="12.140625" style="65" customWidth="1"/>
    <col min="3608" max="3848" width="9.140625" style="65"/>
    <col min="3849" max="3849" width="3.140625" style="65" customWidth="1"/>
    <col min="3850" max="3850" width="14.42578125" style="65" bestFit="1" customWidth="1"/>
    <col min="3851" max="3851" width="10.42578125" style="65" customWidth="1"/>
    <col min="3852" max="3852" width="6" style="65" customWidth="1"/>
    <col min="3853" max="3853" width="9.140625" style="65"/>
    <col min="3854" max="3854" width="6.42578125" style="65" customWidth="1"/>
    <col min="3855" max="3855" width="12.7109375" style="65" customWidth="1"/>
    <col min="3856" max="3856" width="26" style="65" customWidth="1"/>
    <col min="3857" max="3857" width="11.5703125" style="65" customWidth="1"/>
    <col min="3858" max="3858" width="7.5703125" style="65" customWidth="1"/>
    <col min="3859" max="3859" width="9.42578125" style="65" customWidth="1"/>
    <col min="3860" max="3860" width="12.42578125" style="65" customWidth="1"/>
    <col min="3861" max="3861" width="8.28515625" style="65" customWidth="1"/>
    <col min="3862" max="3862" width="8.42578125" style="65" customWidth="1"/>
    <col min="3863" max="3863" width="12.140625" style="65" customWidth="1"/>
    <col min="3864" max="4104" width="9.140625" style="65"/>
    <col min="4105" max="4105" width="3.140625" style="65" customWidth="1"/>
    <col min="4106" max="4106" width="14.42578125" style="65" bestFit="1" customWidth="1"/>
    <col min="4107" max="4107" width="10.42578125" style="65" customWidth="1"/>
    <col min="4108" max="4108" width="6" style="65" customWidth="1"/>
    <col min="4109" max="4109" width="9.140625" style="65"/>
    <col min="4110" max="4110" width="6.42578125" style="65" customWidth="1"/>
    <col min="4111" max="4111" width="12.7109375" style="65" customWidth="1"/>
    <col min="4112" max="4112" width="26" style="65" customWidth="1"/>
    <col min="4113" max="4113" width="11.5703125" style="65" customWidth="1"/>
    <col min="4114" max="4114" width="7.5703125" style="65" customWidth="1"/>
    <col min="4115" max="4115" width="9.42578125" style="65" customWidth="1"/>
    <col min="4116" max="4116" width="12.42578125" style="65" customWidth="1"/>
    <col min="4117" max="4117" width="8.28515625" style="65" customWidth="1"/>
    <col min="4118" max="4118" width="8.42578125" style="65" customWidth="1"/>
    <col min="4119" max="4119" width="12.140625" style="65" customWidth="1"/>
    <col min="4120" max="4360" width="9.140625" style="65"/>
    <col min="4361" max="4361" width="3.140625" style="65" customWidth="1"/>
    <col min="4362" max="4362" width="14.42578125" style="65" bestFit="1" customWidth="1"/>
    <col min="4363" max="4363" width="10.42578125" style="65" customWidth="1"/>
    <col min="4364" max="4364" width="6" style="65" customWidth="1"/>
    <col min="4365" max="4365" width="9.140625" style="65"/>
    <col min="4366" max="4366" width="6.42578125" style="65" customWidth="1"/>
    <col min="4367" max="4367" width="12.7109375" style="65" customWidth="1"/>
    <col min="4368" max="4368" width="26" style="65" customWidth="1"/>
    <col min="4369" max="4369" width="11.5703125" style="65" customWidth="1"/>
    <col min="4370" max="4370" width="7.5703125" style="65" customWidth="1"/>
    <col min="4371" max="4371" width="9.42578125" style="65" customWidth="1"/>
    <col min="4372" max="4372" width="12.42578125" style="65" customWidth="1"/>
    <col min="4373" max="4373" width="8.28515625" style="65" customWidth="1"/>
    <col min="4374" max="4374" width="8.42578125" style="65" customWidth="1"/>
    <col min="4375" max="4375" width="12.140625" style="65" customWidth="1"/>
    <col min="4376" max="4616" width="9.140625" style="65"/>
    <col min="4617" max="4617" width="3.140625" style="65" customWidth="1"/>
    <col min="4618" max="4618" width="14.42578125" style="65" bestFit="1" customWidth="1"/>
    <col min="4619" max="4619" width="10.42578125" style="65" customWidth="1"/>
    <col min="4620" max="4620" width="6" style="65" customWidth="1"/>
    <col min="4621" max="4621" width="9.140625" style="65"/>
    <col min="4622" max="4622" width="6.42578125" style="65" customWidth="1"/>
    <col min="4623" max="4623" width="12.7109375" style="65" customWidth="1"/>
    <col min="4624" max="4624" width="26" style="65" customWidth="1"/>
    <col min="4625" max="4625" width="11.5703125" style="65" customWidth="1"/>
    <col min="4626" max="4626" width="7.5703125" style="65" customWidth="1"/>
    <col min="4627" max="4627" width="9.42578125" style="65" customWidth="1"/>
    <col min="4628" max="4628" width="12.42578125" style="65" customWidth="1"/>
    <col min="4629" max="4629" width="8.28515625" style="65" customWidth="1"/>
    <col min="4630" max="4630" width="8.42578125" style="65" customWidth="1"/>
    <col min="4631" max="4631" width="12.140625" style="65" customWidth="1"/>
    <col min="4632" max="4872" width="9.140625" style="65"/>
    <col min="4873" max="4873" width="3.140625" style="65" customWidth="1"/>
    <col min="4874" max="4874" width="14.42578125" style="65" bestFit="1" customWidth="1"/>
    <col min="4875" max="4875" width="10.42578125" style="65" customWidth="1"/>
    <col min="4876" max="4876" width="6" style="65" customWidth="1"/>
    <col min="4877" max="4877" width="9.140625" style="65"/>
    <col min="4878" max="4878" width="6.42578125" style="65" customWidth="1"/>
    <col min="4879" max="4879" width="12.7109375" style="65" customWidth="1"/>
    <col min="4880" max="4880" width="26" style="65" customWidth="1"/>
    <col min="4881" max="4881" width="11.5703125" style="65" customWidth="1"/>
    <col min="4882" max="4882" width="7.5703125" style="65" customWidth="1"/>
    <col min="4883" max="4883" width="9.42578125" style="65" customWidth="1"/>
    <col min="4884" max="4884" width="12.42578125" style="65" customWidth="1"/>
    <col min="4885" max="4885" width="8.28515625" style="65" customWidth="1"/>
    <col min="4886" max="4886" width="8.42578125" style="65" customWidth="1"/>
    <col min="4887" max="4887" width="12.140625" style="65" customWidth="1"/>
    <col min="4888" max="5128" width="9.140625" style="65"/>
    <col min="5129" max="5129" width="3.140625" style="65" customWidth="1"/>
    <col min="5130" max="5130" width="14.42578125" style="65" bestFit="1" customWidth="1"/>
    <col min="5131" max="5131" width="10.42578125" style="65" customWidth="1"/>
    <col min="5132" max="5132" width="6" style="65" customWidth="1"/>
    <col min="5133" max="5133" width="9.140625" style="65"/>
    <col min="5134" max="5134" width="6.42578125" style="65" customWidth="1"/>
    <col min="5135" max="5135" width="12.7109375" style="65" customWidth="1"/>
    <col min="5136" max="5136" width="26" style="65" customWidth="1"/>
    <col min="5137" max="5137" width="11.5703125" style="65" customWidth="1"/>
    <col min="5138" max="5138" width="7.5703125" style="65" customWidth="1"/>
    <col min="5139" max="5139" width="9.42578125" style="65" customWidth="1"/>
    <col min="5140" max="5140" width="12.42578125" style="65" customWidth="1"/>
    <col min="5141" max="5141" width="8.28515625" style="65" customWidth="1"/>
    <col min="5142" max="5142" width="8.42578125" style="65" customWidth="1"/>
    <col min="5143" max="5143" width="12.140625" style="65" customWidth="1"/>
    <col min="5144" max="5384" width="9.140625" style="65"/>
    <col min="5385" max="5385" width="3.140625" style="65" customWidth="1"/>
    <col min="5386" max="5386" width="14.42578125" style="65" bestFit="1" customWidth="1"/>
    <col min="5387" max="5387" width="10.42578125" style="65" customWidth="1"/>
    <col min="5388" max="5388" width="6" style="65" customWidth="1"/>
    <col min="5389" max="5389" width="9.140625" style="65"/>
    <col min="5390" max="5390" width="6.42578125" style="65" customWidth="1"/>
    <col min="5391" max="5391" width="12.7109375" style="65" customWidth="1"/>
    <col min="5392" max="5392" width="26" style="65" customWidth="1"/>
    <col min="5393" max="5393" width="11.5703125" style="65" customWidth="1"/>
    <col min="5394" max="5394" width="7.5703125" style="65" customWidth="1"/>
    <col min="5395" max="5395" width="9.42578125" style="65" customWidth="1"/>
    <col min="5396" max="5396" width="12.42578125" style="65" customWidth="1"/>
    <col min="5397" max="5397" width="8.28515625" style="65" customWidth="1"/>
    <col min="5398" max="5398" width="8.42578125" style="65" customWidth="1"/>
    <col min="5399" max="5399" width="12.140625" style="65" customWidth="1"/>
    <col min="5400" max="5640" width="9.140625" style="65"/>
    <col min="5641" max="5641" width="3.140625" style="65" customWidth="1"/>
    <col min="5642" max="5642" width="14.42578125" style="65" bestFit="1" customWidth="1"/>
    <col min="5643" max="5643" width="10.42578125" style="65" customWidth="1"/>
    <col min="5644" max="5644" width="6" style="65" customWidth="1"/>
    <col min="5645" max="5645" width="9.140625" style="65"/>
    <col min="5646" max="5646" width="6.42578125" style="65" customWidth="1"/>
    <col min="5647" max="5647" width="12.7109375" style="65" customWidth="1"/>
    <col min="5648" max="5648" width="26" style="65" customWidth="1"/>
    <col min="5649" max="5649" width="11.5703125" style="65" customWidth="1"/>
    <col min="5650" max="5650" width="7.5703125" style="65" customWidth="1"/>
    <col min="5651" max="5651" width="9.42578125" style="65" customWidth="1"/>
    <col min="5652" max="5652" width="12.42578125" style="65" customWidth="1"/>
    <col min="5653" max="5653" width="8.28515625" style="65" customWidth="1"/>
    <col min="5654" max="5654" width="8.42578125" style="65" customWidth="1"/>
    <col min="5655" max="5655" width="12.140625" style="65" customWidth="1"/>
    <col min="5656" max="5896" width="9.140625" style="65"/>
    <col min="5897" max="5897" width="3.140625" style="65" customWidth="1"/>
    <col min="5898" max="5898" width="14.42578125" style="65" bestFit="1" customWidth="1"/>
    <col min="5899" max="5899" width="10.42578125" style="65" customWidth="1"/>
    <col min="5900" max="5900" width="6" style="65" customWidth="1"/>
    <col min="5901" max="5901" width="9.140625" style="65"/>
    <col min="5902" max="5902" width="6.42578125" style="65" customWidth="1"/>
    <col min="5903" max="5903" width="12.7109375" style="65" customWidth="1"/>
    <col min="5904" max="5904" width="26" style="65" customWidth="1"/>
    <col min="5905" max="5905" width="11.5703125" style="65" customWidth="1"/>
    <col min="5906" max="5906" width="7.5703125" style="65" customWidth="1"/>
    <col min="5907" max="5907" width="9.42578125" style="65" customWidth="1"/>
    <col min="5908" max="5908" width="12.42578125" style="65" customWidth="1"/>
    <col min="5909" max="5909" width="8.28515625" style="65" customWidth="1"/>
    <col min="5910" max="5910" width="8.42578125" style="65" customWidth="1"/>
    <col min="5911" max="5911" width="12.140625" style="65" customWidth="1"/>
    <col min="5912" max="6152" width="9.140625" style="65"/>
    <col min="6153" max="6153" width="3.140625" style="65" customWidth="1"/>
    <col min="6154" max="6154" width="14.42578125" style="65" bestFit="1" customWidth="1"/>
    <col min="6155" max="6155" width="10.42578125" style="65" customWidth="1"/>
    <col min="6156" max="6156" width="6" style="65" customWidth="1"/>
    <col min="6157" max="6157" width="9.140625" style="65"/>
    <col min="6158" max="6158" width="6.42578125" style="65" customWidth="1"/>
    <col min="6159" max="6159" width="12.7109375" style="65" customWidth="1"/>
    <col min="6160" max="6160" width="26" style="65" customWidth="1"/>
    <col min="6161" max="6161" width="11.5703125" style="65" customWidth="1"/>
    <col min="6162" max="6162" width="7.5703125" style="65" customWidth="1"/>
    <col min="6163" max="6163" width="9.42578125" style="65" customWidth="1"/>
    <col min="6164" max="6164" width="12.42578125" style="65" customWidth="1"/>
    <col min="6165" max="6165" width="8.28515625" style="65" customWidth="1"/>
    <col min="6166" max="6166" width="8.42578125" style="65" customWidth="1"/>
    <col min="6167" max="6167" width="12.140625" style="65" customWidth="1"/>
    <col min="6168" max="6408" width="9.140625" style="65"/>
    <col min="6409" max="6409" width="3.140625" style="65" customWidth="1"/>
    <col min="6410" max="6410" width="14.42578125" style="65" bestFit="1" customWidth="1"/>
    <col min="6411" max="6411" width="10.42578125" style="65" customWidth="1"/>
    <col min="6412" max="6412" width="6" style="65" customWidth="1"/>
    <col min="6413" max="6413" width="9.140625" style="65"/>
    <col min="6414" max="6414" width="6.42578125" style="65" customWidth="1"/>
    <col min="6415" max="6415" width="12.7109375" style="65" customWidth="1"/>
    <col min="6416" max="6416" width="26" style="65" customWidth="1"/>
    <col min="6417" max="6417" width="11.5703125" style="65" customWidth="1"/>
    <col min="6418" max="6418" width="7.5703125" style="65" customWidth="1"/>
    <col min="6419" max="6419" width="9.42578125" style="65" customWidth="1"/>
    <col min="6420" max="6420" width="12.42578125" style="65" customWidth="1"/>
    <col min="6421" max="6421" width="8.28515625" style="65" customWidth="1"/>
    <col min="6422" max="6422" width="8.42578125" style="65" customWidth="1"/>
    <col min="6423" max="6423" width="12.140625" style="65" customWidth="1"/>
    <col min="6424" max="6664" width="9.140625" style="65"/>
    <col min="6665" max="6665" width="3.140625" style="65" customWidth="1"/>
    <col min="6666" max="6666" width="14.42578125" style="65" bestFit="1" customWidth="1"/>
    <col min="6667" max="6667" width="10.42578125" style="65" customWidth="1"/>
    <col min="6668" max="6668" width="6" style="65" customWidth="1"/>
    <col min="6669" max="6669" width="9.140625" style="65"/>
    <col min="6670" max="6670" width="6.42578125" style="65" customWidth="1"/>
    <col min="6671" max="6671" width="12.7109375" style="65" customWidth="1"/>
    <col min="6672" max="6672" width="26" style="65" customWidth="1"/>
    <col min="6673" max="6673" width="11.5703125" style="65" customWidth="1"/>
    <col min="6674" max="6674" width="7.5703125" style="65" customWidth="1"/>
    <col min="6675" max="6675" width="9.42578125" style="65" customWidth="1"/>
    <col min="6676" max="6676" width="12.42578125" style="65" customWidth="1"/>
    <col min="6677" max="6677" width="8.28515625" style="65" customWidth="1"/>
    <col min="6678" max="6678" width="8.42578125" style="65" customWidth="1"/>
    <col min="6679" max="6679" width="12.140625" style="65" customWidth="1"/>
    <col min="6680" max="6920" width="9.140625" style="65"/>
    <col min="6921" max="6921" width="3.140625" style="65" customWidth="1"/>
    <col min="6922" max="6922" width="14.42578125" style="65" bestFit="1" customWidth="1"/>
    <col min="6923" max="6923" width="10.42578125" style="65" customWidth="1"/>
    <col min="6924" max="6924" width="6" style="65" customWidth="1"/>
    <col min="6925" max="6925" width="9.140625" style="65"/>
    <col min="6926" max="6926" width="6.42578125" style="65" customWidth="1"/>
    <col min="6927" max="6927" width="12.7109375" style="65" customWidth="1"/>
    <col min="6928" max="6928" width="26" style="65" customWidth="1"/>
    <col min="6929" max="6929" width="11.5703125" style="65" customWidth="1"/>
    <col min="6930" max="6930" width="7.5703125" style="65" customWidth="1"/>
    <col min="6931" max="6931" width="9.42578125" style="65" customWidth="1"/>
    <col min="6932" max="6932" width="12.42578125" style="65" customWidth="1"/>
    <col min="6933" max="6933" width="8.28515625" style="65" customWidth="1"/>
    <col min="6934" max="6934" width="8.42578125" style="65" customWidth="1"/>
    <col min="6935" max="6935" width="12.140625" style="65" customWidth="1"/>
    <col min="6936" max="7176" width="9.140625" style="65"/>
    <col min="7177" max="7177" width="3.140625" style="65" customWidth="1"/>
    <col min="7178" max="7178" width="14.42578125" style="65" bestFit="1" customWidth="1"/>
    <col min="7179" max="7179" width="10.42578125" style="65" customWidth="1"/>
    <col min="7180" max="7180" width="6" style="65" customWidth="1"/>
    <col min="7181" max="7181" width="9.140625" style="65"/>
    <col min="7182" max="7182" width="6.42578125" style="65" customWidth="1"/>
    <col min="7183" max="7183" width="12.7109375" style="65" customWidth="1"/>
    <col min="7184" max="7184" width="26" style="65" customWidth="1"/>
    <col min="7185" max="7185" width="11.5703125" style="65" customWidth="1"/>
    <col min="7186" max="7186" width="7.5703125" style="65" customWidth="1"/>
    <col min="7187" max="7187" width="9.42578125" style="65" customWidth="1"/>
    <col min="7188" max="7188" width="12.42578125" style="65" customWidth="1"/>
    <col min="7189" max="7189" width="8.28515625" style="65" customWidth="1"/>
    <col min="7190" max="7190" width="8.42578125" style="65" customWidth="1"/>
    <col min="7191" max="7191" width="12.140625" style="65" customWidth="1"/>
    <col min="7192" max="7432" width="9.140625" style="65"/>
    <col min="7433" max="7433" width="3.140625" style="65" customWidth="1"/>
    <col min="7434" max="7434" width="14.42578125" style="65" bestFit="1" customWidth="1"/>
    <col min="7435" max="7435" width="10.42578125" style="65" customWidth="1"/>
    <col min="7436" max="7436" width="6" style="65" customWidth="1"/>
    <col min="7437" max="7437" width="9.140625" style="65"/>
    <col min="7438" max="7438" width="6.42578125" style="65" customWidth="1"/>
    <col min="7439" max="7439" width="12.7109375" style="65" customWidth="1"/>
    <col min="7440" max="7440" width="26" style="65" customWidth="1"/>
    <col min="7441" max="7441" width="11.5703125" style="65" customWidth="1"/>
    <col min="7442" max="7442" width="7.5703125" style="65" customWidth="1"/>
    <col min="7443" max="7443" width="9.42578125" style="65" customWidth="1"/>
    <col min="7444" max="7444" width="12.42578125" style="65" customWidth="1"/>
    <col min="7445" max="7445" width="8.28515625" style="65" customWidth="1"/>
    <col min="7446" max="7446" width="8.42578125" style="65" customWidth="1"/>
    <col min="7447" max="7447" width="12.140625" style="65" customWidth="1"/>
    <col min="7448" max="7688" width="9.140625" style="65"/>
    <col min="7689" max="7689" width="3.140625" style="65" customWidth="1"/>
    <col min="7690" max="7690" width="14.42578125" style="65" bestFit="1" customWidth="1"/>
    <col min="7691" max="7691" width="10.42578125" style="65" customWidth="1"/>
    <col min="7692" max="7692" width="6" style="65" customWidth="1"/>
    <col min="7693" max="7693" width="9.140625" style="65"/>
    <col min="7694" max="7694" width="6.42578125" style="65" customWidth="1"/>
    <col min="7695" max="7695" width="12.7109375" style="65" customWidth="1"/>
    <col min="7696" max="7696" width="26" style="65" customWidth="1"/>
    <col min="7697" max="7697" width="11.5703125" style="65" customWidth="1"/>
    <col min="7698" max="7698" width="7.5703125" style="65" customWidth="1"/>
    <col min="7699" max="7699" width="9.42578125" style="65" customWidth="1"/>
    <col min="7700" max="7700" width="12.42578125" style="65" customWidth="1"/>
    <col min="7701" max="7701" width="8.28515625" style="65" customWidth="1"/>
    <col min="7702" max="7702" width="8.42578125" style="65" customWidth="1"/>
    <col min="7703" max="7703" width="12.140625" style="65" customWidth="1"/>
    <col min="7704" max="7944" width="9.140625" style="65"/>
    <col min="7945" max="7945" width="3.140625" style="65" customWidth="1"/>
    <col min="7946" max="7946" width="14.42578125" style="65" bestFit="1" customWidth="1"/>
    <col min="7947" max="7947" width="10.42578125" style="65" customWidth="1"/>
    <col min="7948" max="7948" width="6" style="65" customWidth="1"/>
    <col min="7949" max="7949" width="9.140625" style="65"/>
    <col min="7950" max="7950" width="6.42578125" style="65" customWidth="1"/>
    <col min="7951" max="7951" width="12.7109375" style="65" customWidth="1"/>
    <col min="7952" max="7952" width="26" style="65" customWidth="1"/>
    <col min="7953" max="7953" width="11.5703125" style="65" customWidth="1"/>
    <col min="7954" max="7954" width="7.5703125" style="65" customWidth="1"/>
    <col min="7955" max="7955" width="9.42578125" style="65" customWidth="1"/>
    <col min="7956" max="7956" width="12.42578125" style="65" customWidth="1"/>
    <col min="7957" max="7957" width="8.28515625" style="65" customWidth="1"/>
    <col min="7958" max="7958" width="8.42578125" style="65" customWidth="1"/>
    <col min="7959" max="7959" width="12.140625" style="65" customWidth="1"/>
    <col min="7960" max="8200" width="9.140625" style="65"/>
    <col min="8201" max="8201" width="3.140625" style="65" customWidth="1"/>
    <col min="8202" max="8202" width="14.42578125" style="65" bestFit="1" customWidth="1"/>
    <col min="8203" max="8203" width="10.42578125" style="65" customWidth="1"/>
    <col min="8204" max="8204" width="6" style="65" customWidth="1"/>
    <col min="8205" max="8205" width="9.140625" style="65"/>
    <col min="8206" max="8206" width="6.42578125" style="65" customWidth="1"/>
    <col min="8207" max="8207" width="12.7109375" style="65" customWidth="1"/>
    <col min="8208" max="8208" width="26" style="65" customWidth="1"/>
    <col min="8209" max="8209" width="11.5703125" style="65" customWidth="1"/>
    <col min="8210" max="8210" width="7.5703125" style="65" customWidth="1"/>
    <col min="8211" max="8211" width="9.42578125" style="65" customWidth="1"/>
    <col min="8212" max="8212" width="12.42578125" style="65" customWidth="1"/>
    <col min="8213" max="8213" width="8.28515625" style="65" customWidth="1"/>
    <col min="8214" max="8214" width="8.42578125" style="65" customWidth="1"/>
    <col min="8215" max="8215" width="12.140625" style="65" customWidth="1"/>
    <col min="8216" max="8456" width="9.140625" style="65"/>
    <col min="8457" max="8457" width="3.140625" style="65" customWidth="1"/>
    <col min="8458" max="8458" width="14.42578125" style="65" bestFit="1" customWidth="1"/>
    <col min="8459" max="8459" width="10.42578125" style="65" customWidth="1"/>
    <col min="8460" max="8460" width="6" style="65" customWidth="1"/>
    <col min="8461" max="8461" width="9.140625" style="65"/>
    <col min="8462" max="8462" width="6.42578125" style="65" customWidth="1"/>
    <col min="8463" max="8463" width="12.7109375" style="65" customWidth="1"/>
    <col min="8464" max="8464" width="26" style="65" customWidth="1"/>
    <col min="8465" max="8465" width="11.5703125" style="65" customWidth="1"/>
    <col min="8466" max="8466" width="7.5703125" style="65" customWidth="1"/>
    <col min="8467" max="8467" width="9.42578125" style="65" customWidth="1"/>
    <col min="8468" max="8468" width="12.42578125" style="65" customWidth="1"/>
    <col min="8469" max="8469" width="8.28515625" style="65" customWidth="1"/>
    <col min="8470" max="8470" width="8.42578125" style="65" customWidth="1"/>
    <col min="8471" max="8471" width="12.140625" style="65" customWidth="1"/>
    <col min="8472" max="8712" width="9.140625" style="65"/>
    <col min="8713" max="8713" width="3.140625" style="65" customWidth="1"/>
    <col min="8714" max="8714" width="14.42578125" style="65" bestFit="1" customWidth="1"/>
    <col min="8715" max="8715" width="10.42578125" style="65" customWidth="1"/>
    <col min="8716" max="8716" width="6" style="65" customWidth="1"/>
    <col min="8717" max="8717" width="9.140625" style="65"/>
    <col min="8718" max="8718" width="6.42578125" style="65" customWidth="1"/>
    <col min="8719" max="8719" width="12.7109375" style="65" customWidth="1"/>
    <col min="8720" max="8720" width="26" style="65" customWidth="1"/>
    <col min="8721" max="8721" width="11.5703125" style="65" customWidth="1"/>
    <col min="8722" max="8722" width="7.5703125" style="65" customWidth="1"/>
    <col min="8723" max="8723" width="9.42578125" style="65" customWidth="1"/>
    <col min="8724" max="8724" width="12.42578125" style="65" customWidth="1"/>
    <col min="8725" max="8725" width="8.28515625" style="65" customWidth="1"/>
    <col min="8726" max="8726" width="8.42578125" style="65" customWidth="1"/>
    <col min="8727" max="8727" width="12.140625" style="65" customWidth="1"/>
    <col min="8728" max="8968" width="9.140625" style="65"/>
    <col min="8969" max="8969" width="3.140625" style="65" customWidth="1"/>
    <col min="8970" max="8970" width="14.42578125" style="65" bestFit="1" customWidth="1"/>
    <col min="8971" max="8971" width="10.42578125" style="65" customWidth="1"/>
    <col min="8972" max="8972" width="6" style="65" customWidth="1"/>
    <col min="8973" max="8973" width="9.140625" style="65"/>
    <col min="8974" max="8974" width="6.42578125" style="65" customWidth="1"/>
    <col min="8975" max="8975" width="12.7109375" style="65" customWidth="1"/>
    <col min="8976" max="8976" width="26" style="65" customWidth="1"/>
    <col min="8977" max="8977" width="11.5703125" style="65" customWidth="1"/>
    <col min="8978" max="8978" width="7.5703125" style="65" customWidth="1"/>
    <col min="8979" max="8979" width="9.42578125" style="65" customWidth="1"/>
    <col min="8980" max="8980" width="12.42578125" style="65" customWidth="1"/>
    <col min="8981" max="8981" width="8.28515625" style="65" customWidth="1"/>
    <col min="8982" max="8982" width="8.42578125" style="65" customWidth="1"/>
    <col min="8983" max="8983" width="12.140625" style="65" customWidth="1"/>
    <col min="8984" max="9224" width="9.140625" style="65"/>
    <col min="9225" max="9225" width="3.140625" style="65" customWidth="1"/>
    <col min="9226" max="9226" width="14.42578125" style="65" bestFit="1" customWidth="1"/>
    <col min="9227" max="9227" width="10.42578125" style="65" customWidth="1"/>
    <col min="9228" max="9228" width="6" style="65" customWidth="1"/>
    <col min="9229" max="9229" width="9.140625" style="65"/>
    <col min="9230" max="9230" width="6.42578125" style="65" customWidth="1"/>
    <col min="9231" max="9231" width="12.7109375" style="65" customWidth="1"/>
    <col min="9232" max="9232" width="26" style="65" customWidth="1"/>
    <col min="9233" max="9233" width="11.5703125" style="65" customWidth="1"/>
    <col min="9234" max="9234" width="7.5703125" style="65" customWidth="1"/>
    <col min="9235" max="9235" width="9.42578125" style="65" customWidth="1"/>
    <col min="9236" max="9236" width="12.42578125" style="65" customWidth="1"/>
    <col min="9237" max="9237" width="8.28515625" style="65" customWidth="1"/>
    <col min="9238" max="9238" width="8.42578125" style="65" customWidth="1"/>
    <col min="9239" max="9239" width="12.140625" style="65" customWidth="1"/>
    <col min="9240" max="9480" width="9.140625" style="65"/>
    <col min="9481" max="9481" width="3.140625" style="65" customWidth="1"/>
    <col min="9482" max="9482" width="14.42578125" style="65" bestFit="1" customWidth="1"/>
    <col min="9483" max="9483" width="10.42578125" style="65" customWidth="1"/>
    <col min="9484" max="9484" width="6" style="65" customWidth="1"/>
    <col min="9485" max="9485" width="9.140625" style="65"/>
    <col min="9486" max="9486" width="6.42578125" style="65" customWidth="1"/>
    <col min="9487" max="9487" width="12.7109375" style="65" customWidth="1"/>
    <col min="9488" max="9488" width="26" style="65" customWidth="1"/>
    <col min="9489" max="9489" width="11.5703125" style="65" customWidth="1"/>
    <col min="9490" max="9490" width="7.5703125" style="65" customWidth="1"/>
    <col min="9491" max="9491" width="9.42578125" style="65" customWidth="1"/>
    <col min="9492" max="9492" width="12.42578125" style="65" customWidth="1"/>
    <col min="9493" max="9493" width="8.28515625" style="65" customWidth="1"/>
    <col min="9494" max="9494" width="8.42578125" style="65" customWidth="1"/>
    <col min="9495" max="9495" width="12.140625" style="65" customWidth="1"/>
    <col min="9496" max="9736" width="9.140625" style="65"/>
    <col min="9737" max="9737" width="3.140625" style="65" customWidth="1"/>
    <col min="9738" max="9738" width="14.42578125" style="65" bestFit="1" customWidth="1"/>
    <col min="9739" max="9739" width="10.42578125" style="65" customWidth="1"/>
    <col min="9740" max="9740" width="6" style="65" customWidth="1"/>
    <col min="9741" max="9741" width="9.140625" style="65"/>
    <col min="9742" max="9742" width="6.42578125" style="65" customWidth="1"/>
    <col min="9743" max="9743" width="12.7109375" style="65" customWidth="1"/>
    <col min="9744" max="9744" width="26" style="65" customWidth="1"/>
    <col min="9745" max="9745" width="11.5703125" style="65" customWidth="1"/>
    <col min="9746" max="9746" width="7.5703125" style="65" customWidth="1"/>
    <col min="9747" max="9747" width="9.42578125" style="65" customWidth="1"/>
    <col min="9748" max="9748" width="12.42578125" style="65" customWidth="1"/>
    <col min="9749" max="9749" width="8.28515625" style="65" customWidth="1"/>
    <col min="9750" max="9750" width="8.42578125" style="65" customWidth="1"/>
    <col min="9751" max="9751" width="12.140625" style="65" customWidth="1"/>
    <col min="9752" max="9992" width="9.140625" style="65"/>
    <col min="9993" max="9993" width="3.140625" style="65" customWidth="1"/>
    <col min="9994" max="9994" width="14.42578125" style="65" bestFit="1" customWidth="1"/>
    <col min="9995" max="9995" width="10.42578125" style="65" customWidth="1"/>
    <col min="9996" max="9996" width="6" style="65" customWidth="1"/>
    <col min="9997" max="9997" width="9.140625" style="65"/>
    <col min="9998" max="9998" width="6.42578125" style="65" customWidth="1"/>
    <col min="9999" max="9999" width="12.7109375" style="65" customWidth="1"/>
    <col min="10000" max="10000" width="26" style="65" customWidth="1"/>
    <col min="10001" max="10001" width="11.5703125" style="65" customWidth="1"/>
    <col min="10002" max="10002" width="7.5703125" style="65" customWidth="1"/>
    <col min="10003" max="10003" width="9.42578125" style="65" customWidth="1"/>
    <col min="10004" max="10004" width="12.42578125" style="65" customWidth="1"/>
    <col min="10005" max="10005" width="8.28515625" style="65" customWidth="1"/>
    <col min="10006" max="10006" width="8.42578125" style="65" customWidth="1"/>
    <col min="10007" max="10007" width="12.140625" style="65" customWidth="1"/>
    <col min="10008" max="10248" width="9.140625" style="65"/>
    <col min="10249" max="10249" width="3.140625" style="65" customWidth="1"/>
    <col min="10250" max="10250" width="14.42578125" style="65" bestFit="1" customWidth="1"/>
    <col min="10251" max="10251" width="10.42578125" style="65" customWidth="1"/>
    <col min="10252" max="10252" width="6" style="65" customWidth="1"/>
    <col min="10253" max="10253" width="9.140625" style="65"/>
    <col min="10254" max="10254" width="6.42578125" style="65" customWidth="1"/>
    <col min="10255" max="10255" width="12.7109375" style="65" customWidth="1"/>
    <col min="10256" max="10256" width="26" style="65" customWidth="1"/>
    <col min="10257" max="10257" width="11.5703125" style="65" customWidth="1"/>
    <col min="10258" max="10258" width="7.5703125" style="65" customWidth="1"/>
    <col min="10259" max="10259" width="9.42578125" style="65" customWidth="1"/>
    <col min="10260" max="10260" width="12.42578125" style="65" customWidth="1"/>
    <col min="10261" max="10261" width="8.28515625" style="65" customWidth="1"/>
    <col min="10262" max="10262" width="8.42578125" style="65" customWidth="1"/>
    <col min="10263" max="10263" width="12.140625" style="65" customWidth="1"/>
    <col min="10264" max="10504" width="9.140625" style="65"/>
    <col min="10505" max="10505" width="3.140625" style="65" customWidth="1"/>
    <col min="10506" max="10506" width="14.42578125" style="65" bestFit="1" customWidth="1"/>
    <col min="10507" max="10507" width="10.42578125" style="65" customWidth="1"/>
    <col min="10508" max="10508" width="6" style="65" customWidth="1"/>
    <col min="10509" max="10509" width="9.140625" style="65"/>
    <col min="10510" max="10510" width="6.42578125" style="65" customWidth="1"/>
    <col min="10511" max="10511" width="12.7109375" style="65" customWidth="1"/>
    <col min="10512" max="10512" width="26" style="65" customWidth="1"/>
    <col min="10513" max="10513" width="11.5703125" style="65" customWidth="1"/>
    <col min="10514" max="10514" width="7.5703125" style="65" customWidth="1"/>
    <col min="10515" max="10515" width="9.42578125" style="65" customWidth="1"/>
    <col min="10516" max="10516" width="12.42578125" style="65" customWidth="1"/>
    <col min="10517" max="10517" width="8.28515625" style="65" customWidth="1"/>
    <col min="10518" max="10518" width="8.42578125" style="65" customWidth="1"/>
    <col min="10519" max="10519" width="12.140625" style="65" customWidth="1"/>
    <col min="10520" max="10760" width="9.140625" style="65"/>
    <col min="10761" max="10761" width="3.140625" style="65" customWidth="1"/>
    <col min="10762" max="10762" width="14.42578125" style="65" bestFit="1" customWidth="1"/>
    <col min="10763" max="10763" width="10.42578125" style="65" customWidth="1"/>
    <col min="10764" max="10764" width="6" style="65" customWidth="1"/>
    <col min="10765" max="10765" width="9.140625" style="65"/>
    <col min="10766" max="10766" width="6.42578125" style="65" customWidth="1"/>
    <col min="10767" max="10767" width="12.7109375" style="65" customWidth="1"/>
    <col min="10768" max="10768" width="26" style="65" customWidth="1"/>
    <col min="10769" max="10769" width="11.5703125" style="65" customWidth="1"/>
    <col min="10770" max="10770" width="7.5703125" style="65" customWidth="1"/>
    <col min="10771" max="10771" width="9.42578125" style="65" customWidth="1"/>
    <col min="10772" max="10772" width="12.42578125" style="65" customWidth="1"/>
    <col min="10773" max="10773" width="8.28515625" style="65" customWidth="1"/>
    <col min="10774" max="10774" width="8.42578125" style="65" customWidth="1"/>
    <col min="10775" max="10775" width="12.140625" style="65" customWidth="1"/>
    <col min="10776" max="11016" width="9.140625" style="65"/>
    <col min="11017" max="11017" width="3.140625" style="65" customWidth="1"/>
    <col min="11018" max="11018" width="14.42578125" style="65" bestFit="1" customWidth="1"/>
    <col min="11019" max="11019" width="10.42578125" style="65" customWidth="1"/>
    <col min="11020" max="11020" width="6" style="65" customWidth="1"/>
    <col min="11021" max="11021" width="9.140625" style="65"/>
    <col min="11022" max="11022" width="6.42578125" style="65" customWidth="1"/>
    <col min="11023" max="11023" width="12.7109375" style="65" customWidth="1"/>
    <col min="11024" max="11024" width="26" style="65" customWidth="1"/>
    <col min="11025" max="11025" width="11.5703125" style="65" customWidth="1"/>
    <col min="11026" max="11026" width="7.5703125" style="65" customWidth="1"/>
    <col min="11027" max="11027" width="9.42578125" style="65" customWidth="1"/>
    <col min="11028" max="11028" width="12.42578125" style="65" customWidth="1"/>
    <col min="11029" max="11029" width="8.28515625" style="65" customWidth="1"/>
    <col min="11030" max="11030" width="8.42578125" style="65" customWidth="1"/>
    <col min="11031" max="11031" width="12.140625" style="65" customWidth="1"/>
    <col min="11032" max="11272" width="9.140625" style="65"/>
    <col min="11273" max="11273" width="3.140625" style="65" customWidth="1"/>
    <col min="11274" max="11274" width="14.42578125" style="65" bestFit="1" customWidth="1"/>
    <col min="11275" max="11275" width="10.42578125" style="65" customWidth="1"/>
    <col min="11276" max="11276" width="6" style="65" customWidth="1"/>
    <col min="11277" max="11277" width="9.140625" style="65"/>
    <col min="11278" max="11278" width="6.42578125" style="65" customWidth="1"/>
    <col min="11279" max="11279" width="12.7109375" style="65" customWidth="1"/>
    <col min="11280" max="11280" width="26" style="65" customWidth="1"/>
    <col min="11281" max="11281" width="11.5703125" style="65" customWidth="1"/>
    <col min="11282" max="11282" width="7.5703125" style="65" customWidth="1"/>
    <col min="11283" max="11283" width="9.42578125" style="65" customWidth="1"/>
    <col min="11284" max="11284" width="12.42578125" style="65" customWidth="1"/>
    <col min="11285" max="11285" width="8.28515625" style="65" customWidth="1"/>
    <col min="11286" max="11286" width="8.42578125" style="65" customWidth="1"/>
    <col min="11287" max="11287" width="12.140625" style="65" customWidth="1"/>
    <col min="11288" max="11528" width="9.140625" style="65"/>
    <col min="11529" max="11529" width="3.140625" style="65" customWidth="1"/>
    <col min="11530" max="11530" width="14.42578125" style="65" bestFit="1" customWidth="1"/>
    <col min="11531" max="11531" width="10.42578125" style="65" customWidth="1"/>
    <col min="11532" max="11532" width="6" style="65" customWidth="1"/>
    <col min="11533" max="11533" width="9.140625" style="65"/>
    <col min="11534" max="11534" width="6.42578125" style="65" customWidth="1"/>
    <col min="11535" max="11535" width="12.7109375" style="65" customWidth="1"/>
    <col min="11536" max="11536" width="26" style="65" customWidth="1"/>
    <col min="11537" max="11537" width="11.5703125" style="65" customWidth="1"/>
    <col min="11538" max="11538" width="7.5703125" style="65" customWidth="1"/>
    <col min="11539" max="11539" width="9.42578125" style="65" customWidth="1"/>
    <col min="11540" max="11540" width="12.42578125" style="65" customWidth="1"/>
    <col min="11541" max="11541" width="8.28515625" style="65" customWidth="1"/>
    <col min="11542" max="11542" width="8.42578125" style="65" customWidth="1"/>
    <col min="11543" max="11543" width="12.140625" style="65" customWidth="1"/>
    <col min="11544" max="11784" width="9.140625" style="65"/>
    <col min="11785" max="11785" width="3.140625" style="65" customWidth="1"/>
    <col min="11786" max="11786" width="14.42578125" style="65" bestFit="1" customWidth="1"/>
    <col min="11787" max="11787" width="10.42578125" style="65" customWidth="1"/>
    <col min="11788" max="11788" width="6" style="65" customWidth="1"/>
    <col min="11789" max="11789" width="9.140625" style="65"/>
    <col min="11790" max="11790" width="6.42578125" style="65" customWidth="1"/>
    <col min="11791" max="11791" width="12.7109375" style="65" customWidth="1"/>
    <col min="11792" max="11792" width="26" style="65" customWidth="1"/>
    <col min="11793" max="11793" width="11.5703125" style="65" customWidth="1"/>
    <col min="11794" max="11794" width="7.5703125" style="65" customWidth="1"/>
    <col min="11795" max="11795" width="9.42578125" style="65" customWidth="1"/>
    <col min="11796" max="11796" width="12.42578125" style="65" customWidth="1"/>
    <col min="11797" max="11797" width="8.28515625" style="65" customWidth="1"/>
    <col min="11798" max="11798" width="8.42578125" style="65" customWidth="1"/>
    <col min="11799" max="11799" width="12.140625" style="65" customWidth="1"/>
    <col min="11800" max="12040" width="9.140625" style="65"/>
    <col min="12041" max="12041" width="3.140625" style="65" customWidth="1"/>
    <col min="12042" max="12042" width="14.42578125" style="65" bestFit="1" customWidth="1"/>
    <col min="12043" max="12043" width="10.42578125" style="65" customWidth="1"/>
    <col min="12044" max="12044" width="6" style="65" customWidth="1"/>
    <col min="12045" max="12045" width="9.140625" style="65"/>
    <col min="12046" max="12046" width="6.42578125" style="65" customWidth="1"/>
    <col min="12047" max="12047" width="12.7109375" style="65" customWidth="1"/>
    <col min="12048" max="12048" width="26" style="65" customWidth="1"/>
    <col min="12049" max="12049" width="11.5703125" style="65" customWidth="1"/>
    <col min="12050" max="12050" width="7.5703125" style="65" customWidth="1"/>
    <col min="12051" max="12051" width="9.42578125" style="65" customWidth="1"/>
    <col min="12052" max="12052" width="12.42578125" style="65" customWidth="1"/>
    <col min="12053" max="12053" width="8.28515625" style="65" customWidth="1"/>
    <col min="12054" max="12054" width="8.42578125" style="65" customWidth="1"/>
    <col min="12055" max="12055" width="12.140625" style="65" customWidth="1"/>
    <col min="12056" max="12296" width="9.140625" style="65"/>
    <col min="12297" max="12297" width="3.140625" style="65" customWidth="1"/>
    <col min="12298" max="12298" width="14.42578125" style="65" bestFit="1" customWidth="1"/>
    <col min="12299" max="12299" width="10.42578125" style="65" customWidth="1"/>
    <col min="12300" max="12300" width="6" style="65" customWidth="1"/>
    <col min="12301" max="12301" width="9.140625" style="65"/>
    <col min="12302" max="12302" width="6.42578125" style="65" customWidth="1"/>
    <col min="12303" max="12303" width="12.7109375" style="65" customWidth="1"/>
    <col min="12304" max="12304" width="26" style="65" customWidth="1"/>
    <col min="12305" max="12305" width="11.5703125" style="65" customWidth="1"/>
    <col min="12306" max="12306" width="7.5703125" style="65" customWidth="1"/>
    <col min="12307" max="12307" width="9.42578125" style="65" customWidth="1"/>
    <col min="12308" max="12308" width="12.42578125" style="65" customWidth="1"/>
    <col min="12309" max="12309" width="8.28515625" style="65" customWidth="1"/>
    <col min="12310" max="12310" width="8.42578125" style="65" customWidth="1"/>
    <col min="12311" max="12311" width="12.140625" style="65" customWidth="1"/>
    <col min="12312" max="12552" width="9.140625" style="65"/>
    <col min="12553" max="12553" width="3.140625" style="65" customWidth="1"/>
    <col min="12554" max="12554" width="14.42578125" style="65" bestFit="1" customWidth="1"/>
    <col min="12555" max="12555" width="10.42578125" style="65" customWidth="1"/>
    <col min="12556" max="12556" width="6" style="65" customWidth="1"/>
    <col min="12557" max="12557" width="9.140625" style="65"/>
    <col min="12558" max="12558" width="6.42578125" style="65" customWidth="1"/>
    <col min="12559" max="12559" width="12.7109375" style="65" customWidth="1"/>
    <col min="12560" max="12560" width="26" style="65" customWidth="1"/>
    <col min="12561" max="12561" width="11.5703125" style="65" customWidth="1"/>
    <col min="12562" max="12562" width="7.5703125" style="65" customWidth="1"/>
    <col min="12563" max="12563" width="9.42578125" style="65" customWidth="1"/>
    <col min="12564" max="12564" width="12.42578125" style="65" customWidth="1"/>
    <col min="12565" max="12565" width="8.28515625" style="65" customWidth="1"/>
    <col min="12566" max="12566" width="8.42578125" style="65" customWidth="1"/>
    <col min="12567" max="12567" width="12.140625" style="65" customWidth="1"/>
    <col min="12568" max="12808" width="9.140625" style="65"/>
    <col min="12809" max="12809" width="3.140625" style="65" customWidth="1"/>
    <col min="12810" max="12810" width="14.42578125" style="65" bestFit="1" customWidth="1"/>
    <col min="12811" max="12811" width="10.42578125" style="65" customWidth="1"/>
    <col min="12812" max="12812" width="6" style="65" customWidth="1"/>
    <col min="12813" max="12813" width="9.140625" style="65"/>
    <col min="12814" max="12814" width="6.42578125" style="65" customWidth="1"/>
    <col min="12815" max="12815" width="12.7109375" style="65" customWidth="1"/>
    <col min="12816" max="12816" width="26" style="65" customWidth="1"/>
    <col min="12817" max="12817" width="11.5703125" style="65" customWidth="1"/>
    <col min="12818" max="12818" width="7.5703125" style="65" customWidth="1"/>
    <col min="12819" max="12819" width="9.42578125" style="65" customWidth="1"/>
    <col min="12820" max="12820" width="12.42578125" style="65" customWidth="1"/>
    <col min="12821" max="12821" width="8.28515625" style="65" customWidth="1"/>
    <col min="12822" max="12822" width="8.42578125" style="65" customWidth="1"/>
    <col min="12823" max="12823" width="12.140625" style="65" customWidth="1"/>
    <col min="12824" max="13064" width="9.140625" style="65"/>
    <col min="13065" max="13065" width="3.140625" style="65" customWidth="1"/>
    <col min="13066" max="13066" width="14.42578125" style="65" bestFit="1" customWidth="1"/>
    <col min="13067" max="13067" width="10.42578125" style="65" customWidth="1"/>
    <col min="13068" max="13068" width="6" style="65" customWidth="1"/>
    <col min="13069" max="13069" width="9.140625" style="65"/>
    <col min="13070" max="13070" width="6.42578125" style="65" customWidth="1"/>
    <col min="13071" max="13071" width="12.7109375" style="65" customWidth="1"/>
    <col min="13072" max="13072" width="26" style="65" customWidth="1"/>
    <col min="13073" max="13073" width="11.5703125" style="65" customWidth="1"/>
    <col min="13074" max="13074" width="7.5703125" style="65" customWidth="1"/>
    <col min="13075" max="13075" width="9.42578125" style="65" customWidth="1"/>
    <col min="13076" max="13076" width="12.42578125" style="65" customWidth="1"/>
    <col min="13077" max="13077" width="8.28515625" style="65" customWidth="1"/>
    <col min="13078" max="13078" width="8.42578125" style="65" customWidth="1"/>
    <col min="13079" max="13079" width="12.140625" style="65" customWidth="1"/>
    <col min="13080" max="13320" width="9.140625" style="65"/>
    <col min="13321" max="13321" width="3.140625" style="65" customWidth="1"/>
    <col min="13322" max="13322" width="14.42578125" style="65" bestFit="1" customWidth="1"/>
    <col min="13323" max="13323" width="10.42578125" style="65" customWidth="1"/>
    <col min="13324" max="13324" width="6" style="65" customWidth="1"/>
    <col min="13325" max="13325" width="9.140625" style="65"/>
    <col min="13326" max="13326" width="6.42578125" style="65" customWidth="1"/>
    <col min="13327" max="13327" width="12.7109375" style="65" customWidth="1"/>
    <col min="13328" max="13328" width="26" style="65" customWidth="1"/>
    <col min="13329" max="13329" width="11.5703125" style="65" customWidth="1"/>
    <col min="13330" max="13330" width="7.5703125" style="65" customWidth="1"/>
    <col min="13331" max="13331" width="9.42578125" style="65" customWidth="1"/>
    <col min="13332" max="13332" width="12.42578125" style="65" customWidth="1"/>
    <col min="13333" max="13333" width="8.28515625" style="65" customWidth="1"/>
    <col min="13334" max="13334" width="8.42578125" style="65" customWidth="1"/>
    <col min="13335" max="13335" width="12.140625" style="65" customWidth="1"/>
    <col min="13336" max="13576" width="9.140625" style="65"/>
    <col min="13577" max="13577" width="3.140625" style="65" customWidth="1"/>
    <col min="13578" max="13578" width="14.42578125" style="65" bestFit="1" customWidth="1"/>
    <col min="13579" max="13579" width="10.42578125" style="65" customWidth="1"/>
    <col min="13580" max="13580" width="6" style="65" customWidth="1"/>
    <col min="13581" max="13581" width="9.140625" style="65"/>
    <col min="13582" max="13582" width="6.42578125" style="65" customWidth="1"/>
    <col min="13583" max="13583" width="12.7109375" style="65" customWidth="1"/>
    <col min="13584" max="13584" width="26" style="65" customWidth="1"/>
    <col min="13585" max="13585" width="11.5703125" style="65" customWidth="1"/>
    <col min="13586" max="13586" width="7.5703125" style="65" customWidth="1"/>
    <col min="13587" max="13587" width="9.42578125" style="65" customWidth="1"/>
    <col min="13588" max="13588" width="12.42578125" style="65" customWidth="1"/>
    <col min="13589" max="13589" width="8.28515625" style="65" customWidth="1"/>
    <col min="13590" max="13590" width="8.42578125" style="65" customWidth="1"/>
    <col min="13591" max="13591" width="12.140625" style="65" customWidth="1"/>
    <col min="13592" max="13832" width="9.140625" style="65"/>
    <col min="13833" max="13833" width="3.140625" style="65" customWidth="1"/>
    <col min="13834" max="13834" width="14.42578125" style="65" bestFit="1" customWidth="1"/>
    <col min="13835" max="13835" width="10.42578125" style="65" customWidth="1"/>
    <col min="13836" max="13836" width="6" style="65" customWidth="1"/>
    <col min="13837" max="13837" width="9.140625" style="65"/>
    <col min="13838" max="13838" width="6.42578125" style="65" customWidth="1"/>
    <col min="13839" max="13839" width="12.7109375" style="65" customWidth="1"/>
    <col min="13840" max="13840" width="26" style="65" customWidth="1"/>
    <col min="13841" max="13841" width="11.5703125" style="65" customWidth="1"/>
    <col min="13842" max="13842" width="7.5703125" style="65" customWidth="1"/>
    <col min="13843" max="13843" width="9.42578125" style="65" customWidth="1"/>
    <col min="13844" max="13844" width="12.42578125" style="65" customWidth="1"/>
    <col min="13845" max="13845" width="8.28515625" style="65" customWidth="1"/>
    <col min="13846" max="13846" width="8.42578125" style="65" customWidth="1"/>
    <col min="13847" max="13847" width="12.140625" style="65" customWidth="1"/>
    <col min="13848" max="14088" width="9.140625" style="65"/>
    <col min="14089" max="14089" width="3.140625" style="65" customWidth="1"/>
    <col min="14090" max="14090" width="14.42578125" style="65" bestFit="1" customWidth="1"/>
    <col min="14091" max="14091" width="10.42578125" style="65" customWidth="1"/>
    <col min="14092" max="14092" width="6" style="65" customWidth="1"/>
    <col min="14093" max="14093" width="9.140625" style="65"/>
    <col min="14094" max="14094" width="6.42578125" style="65" customWidth="1"/>
    <col min="14095" max="14095" width="12.7109375" style="65" customWidth="1"/>
    <col min="14096" max="14096" width="26" style="65" customWidth="1"/>
    <col min="14097" max="14097" width="11.5703125" style="65" customWidth="1"/>
    <col min="14098" max="14098" width="7.5703125" style="65" customWidth="1"/>
    <col min="14099" max="14099" width="9.42578125" style="65" customWidth="1"/>
    <col min="14100" max="14100" width="12.42578125" style="65" customWidth="1"/>
    <col min="14101" max="14101" width="8.28515625" style="65" customWidth="1"/>
    <col min="14102" max="14102" width="8.42578125" style="65" customWidth="1"/>
    <col min="14103" max="14103" width="12.140625" style="65" customWidth="1"/>
    <col min="14104" max="14344" width="9.140625" style="65"/>
    <col min="14345" max="14345" width="3.140625" style="65" customWidth="1"/>
    <col min="14346" max="14346" width="14.42578125" style="65" bestFit="1" customWidth="1"/>
    <col min="14347" max="14347" width="10.42578125" style="65" customWidth="1"/>
    <col min="14348" max="14348" width="6" style="65" customWidth="1"/>
    <col min="14349" max="14349" width="9.140625" style="65"/>
    <col min="14350" max="14350" width="6.42578125" style="65" customWidth="1"/>
    <col min="14351" max="14351" width="12.7109375" style="65" customWidth="1"/>
    <col min="14352" max="14352" width="26" style="65" customWidth="1"/>
    <col min="14353" max="14353" width="11.5703125" style="65" customWidth="1"/>
    <col min="14354" max="14354" width="7.5703125" style="65" customWidth="1"/>
    <col min="14355" max="14355" width="9.42578125" style="65" customWidth="1"/>
    <col min="14356" max="14356" width="12.42578125" style="65" customWidth="1"/>
    <col min="14357" max="14357" width="8.28515625" style="65" customWidth="1"/>
    <col min="14358" max="14358" width="8.42578125" style="65" customWidth="1"/>
    <col min="14359" max="14359" width="12.140625" style="65" customWidth="1"/>
    <col min="14360" max="14600" width="9.140625" style="65"/>
    <col min="14601" max="14601" width="3.140625" style="65" customWidth="1"/>
    <col min="14602" max="14602" width="14.42578125" style="65" bestFit="1" customWidth="1"/>
    <col min="14603" max="14603" width="10.42578125" style="65" customWidth="1"/>
    <col min="14604" max="14604" width="6" style="65" customWidth="1"/>
    <col min="14605" max="14605" width="9.140625" style="65"/>
    <col min="14606" max="14606" width="6.42578125" style="65" customWidth="1"/>
    <col min="14607" max="14607" width="12.7109375" style="65" customWidth="1"/>
    <col min="14608" max="14608" width="26" style="65" customWidth="1"/>
    <col min="14609" max="14609" width="11.5703125" style="65" customWidth="1"/>
    <col min="14610" max="14610" width="7.5703125" style="65" customWidth="1"/>
    <col min="14611" max="14611" width="9.42578125" style="65" customWidth="1"/>
    <col min="14612" max="14612" width="12.42578125" style="65" customWidth="1"/>
    <col min="14613" max="14613" width="8.28515625" style="65" customWidth="1"/>
    <col min="14614" max="14614" width="8.42578125" style="65" customWidth="1"/>
    <col min="14615" max="14615" width="12.140625" style="65" customWidth="1"/>
    <col min="14616" max="14856" width="9.140625" style="65"/>
    <col min="14857" max="14857" width="3.140625" style="65" customWidth="1"/>
    <col min="14858" max="14858" width="14.42578125" style="65" bestFit="1" customWidth="1"/>
    <col min="14859" max="14859" width="10.42578125" style="65" customWidth="1"/>
    <col min="14860" max="14860" width="6" style="65" customWidth="1"/>
    <col min="14861" max="14861" width="9.140625" style="65"/>
    <col min="14862" max="14862" width="6.42578125" style="65" customWidth="1"/>
    <col min="14863" max="14863" width="12.7109375" style="65" customWidth="1"/>
    <col min="14864" max="14864" width="26" style="65" customWidth="1"/>
    <col min="14865" max="14865" width="11.5703125" style="65" customWidth="1"/>
    <col min="14866" max="14866" width="7.5703125" style="65" customWidth="1"/>
    <col min="14867" max="14867" width="9.42578125" style="65" customWidth="1"/>
    <col min="14868" max="14868" width="12.42578125" style="65" customWidth="1"/>
    <col min="14869" max="14869" width="8.28515625" style="65" customWidth="1"/>
    <col min="14870" max="14870" width="8.42578125" style="65" customWidth="1"/>
    <col min="14871" max="14871" width="12.140625" style="65" customWidth="1"/>
    <col min="14872" max="15112" width="9.140625" style="65"/>
    <col min="15113" max="15113" width="3.140625" style="65" customWidth="1"/>
    <col min="15114" max="15114" width="14.42578125" style="65" bestFit="1" customWidth="1"/>
    <col min="15115" max="15115" width="10.42578125" style="65" customWidth="1"/>
    <col min="15116" max="15116" width="6" style="65" customWidth="1"/>
    <col min="15117" max="15117" width="9.140625" style="65"/>
    <col min="15118" max="15118" width="6.42578125" style="65" customWidth="1"/>
    <col min="15119" max="15119" width="12.7109375" style="65" customWidth="1"/>
    <col min="15120" max="15120" width="26" style="65" customWidth="1"/>
    <col min="15121" max="15121" width="11.5703125" style="65" customWidth="1"/>
    <col min="15122" max="15122" width="7.5703125" style="65" customWidth="1"/>
    <col min="15123" max="15123" width="9.42578125" style="65" customWidth="1"/>
    <col min="15124" max="15124" width="12.42578125" style="65" customWidth="1"/>
    <col min="15125" max="15125" width="8.28515625" style="65" customWidth="1"/>
    <col min="15126" max="15126" width="8.42578125" style="65" customWidth="1"/>
    <col min="15127" max="15127" width="12.140625" style="65" customWidth="1"/>
    <col min="15128" max="15368" width="9.140625" style="65"/>
    <col min="15369" max="15369" width="3.140625" style="65" customWidth="1"/>
    <col min="15370" max="15370" width="14.42578125" style="65" bestFit="1" customWidth="1"/>
    <col min="15371" max="15371" width="10.42578125" style="65" customWidth="1"/>
    <col min="15372" max="15372" width="6" style="65" customWidth="1"/>
    <col min="15373" max="15373" width="9.140625" style="65"/>
    <col min="15374" max="15374" width="6.42578125" style="65" customWidth="1"/>
    <col min="15375" max="15375" width="12.7109375" style="65" customWidth="1"/>
    <col min="15376" max="15376" width="26" style="65" customWidth="1"/>
    <col min="15377" max="15377" width="11.5703125" style="65" customWidth="1"/>
    <col min="15378" max="15378" width="7.5703125" style="65" customWidth="1"/>
    <col min="15379" max="15379" width="9.42578125" style="65" customWidth="1"/>
    <col min="15380" max="15380" width="12.42578125" style="65" customWidth="1"/>
    <col min="15381" max="15381" width="8.28515625" style="65" customWidth="1"/>
    <col min="15382" max="15382" width="8.42578125" style="65" customWidth="1"/>
    <col min="15383" max="15383" width="12.140625" style="65" customWidth="1"/>
    <col min="15384" max="15624" width="9.140625" style="65"/>
    <col min="15625" max="15625" width="3.140625" style="65" customWidth="1"/>
    <col min="15626" max="15626" width="14.42578125" style="65" bestFit="1" customWidth="1"/>
    <col min="15627" max="15627" width="10.42578125" style="65" customWidth="1"/>
    <col min="15628" max="15628" width="6" style="65" customWidth="1"/>
    <col min="15629" max="15629" width="9.140625" style="65"/>
    <col min="15630" max="15630" width="6.42578125" style="65" customWidth="1"/>
    <col min="15631" max="15631" width="12.7109375" style="65" customWidth="1"/>
    <col min="15632" max="15632" width="26" style="65" customWidth="1"/>
    <col min="15633" max="15633" width="11.5703125" style="65" customWidth="1"/>
    <col min="15634" max="15634" width="7.5703125" style="65" customWidth="1"/>
    <col min="15635" max="15635" width="9.42578125" style="65" customWidth="1"/>
    <col min="15636" max="15636" width="12.42578125" style="65" customWidth="1"/>
    <col min="15637" max="15637" width="8.28515625" style="65" customWidth="1"/>
    <col min="15638" max="15638" width="8.42578125" style="65" customWidth="1"/>
    <col min="15639" max="15639" width="12.140625" style="65" customWidth="1"/>
    <col min="15640" max="15880" width="9.140625" style="65"/>
    <col min="15881" max="15881" width="3.140625" style="65" customWidth="1"/>
    <col min="15882" max="15882" width="14.42578125" style="65" bestFit="1" customWidth="1"/>
    <col min="15883" max="15883" width="10.42578125" style="65" customWidth="1"/>
    <col min="15884" max="15884" width="6" style="65" customWidth="1"/>
    <col min="15885" max="15885" width="9.140625" style="65"/>
    <col min="15886" max="15886" width="6.42578125" style="65" customWidth="1"/>
    <col min="15887" max="15887" width="12.7109375" style="65" customWidth="1"/>
    <col min="15888" max="15888" width="26" style="65" customWidth="1"/>
    <col min="15889" max="15889" width="11.5703125" style="65" customWidth="1"/>
    <col min="15890" max="15890" width="7.5703125" style="65" customWidth="1"/>
    <col min="15891" max="15891" width="9.42578125" style="65" customWidth="1"/>
    <col min="15892" max="15892" width="12.42578125" style="65" customWidth="1"/>
    <col min="15893" max="15893" width="8.28515625" style="65" customWidth="1"/>
    <col min="15894" max="15894" width="8.42578125" style="65" customWidth="1"/>
    <col min="15895" max="15895" width="12.140625" style="65" customWidth="1"/>
    <col min="15896" max="16136" width="9.140625" style="65"/>
    <col min="16137" max="16137" width="3.140625" style="65" customWidth="1"/>
    <col min="16138" max="16138" width="14.42578125" style="65" bestFit="1" customWidth="1"/>
    <col min="16139" max="16139" width="10.42578125" style="65" customWidth="1"/>
    <col min="16140" max="16140" width="6" style="65" customWidth="1"/>
    <col min="16141" max="16141" width="9.140625" style="65"/>
    <col min="16142" max="16142" width="6.42578125" style="65" customWidth="1"/>
    <col min="16143" max="16143" width="12.7109375" style="65" customWidth="1"/>
    <col min="16144" max="16144" width="26" style="65" customWidth="1"/>
    <col min="16145" max="16145" width="11.5703125" style="65" customWidth="1"/>
    <col min="16146" max="16146" width="7.5703125" style="65" customWidth="1"/>
    <col min="16147" max="16147" width="9.42578125" style="65" customWidth="1"/>
    <col min="16148" max="16148" width="12.42578125" style="65" customWidth="1"/>
    <col min="16149" max="16149" width="8.28515625" style="65" customWidth="1"/>
    <col min="16150" max="16150" width="8.42578125" style="65" customWidth="1"/>
    <col min="16151" max="16151" width="12.140625" style="65" customWidth="1"/>
    <col min="16152" max="16384" width="9.140625" style="65"/>
  </cols>
  <sheetData>
    <row r="1" spans="1:23" x14ac:dyDescent="0.2"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3" ht="28.5" customHeight="1" x14ac:dyDescent="0.2">
      <c r="A2" s="221" t="s">
        <v>468</v>
      </c>
      <c r="B2" s="166" t="s">
        <v>469</v>
      </c>
      <c r="C2" s="221" t="s">
        <v>521</v>
      </c>
      <c r="D2" s="221" t="s">
        <v>613</v>
      </c>
      <c r="E2" s="221" t="s">
        <v>614</v>
      </c>
      <c r="F2" s="221" t="s">
        <v>608</v>
      </c>
      <c r="G2" s="221" t="s">
        <v>611</v>
      </c>
      <c r="H2" s="221" t="s">
        <v>610</v>
      </c>
      <c r="I2" s="221" t="s">
        <v>609</v>
      </c>
      <c r="J2" s="221" t="s">
        <v>615</v>
      </c>
      <c r="K2" s="221" t="s">
        <v>616</v>
      </c>
      <c r="L2" s="221" t="s">
        <v>522</v>
      </c>
      <c r="M2" s="221" t="s">
        <v>517</v>
      </c>
      <c r="N2" s="221" t="s">
        <v>516</v>
      </c>
      <c r="O2" s="228" t="s">
        <v>525</v>
      </c>
      <c r="P2" s="221" t="s">
        <v>623</v>
      </c>
      <c r="Q2" s="221" t="s">
        <v>530</v>
      </c>
      <c r="R2" s="221" t="s">
        <v>166</v>
      </c>
      <c r="S2" s="221" t="s">
        <v>470</v>
      </c>
      <c r="T2" s="221" t="s">
        <v>471</v>
      </c>
      <c r="U2" s="221" t="s">
        <v>620</v>
      </c>
      <c r="V2" s="221" t="s">
        <v>472</v>
      </c>
      <c r="W2" s="221" t="s">
        <v>621</v>
      </c>
    </row>
    <row r="3" spans="1:23" ht="15.6" customHeight="1" x14ac:dyDescent="0.2">
      <c r="A3" s="222"/>
      <c r="B3" s="167" t="s">
        <v>473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9"/>
      <c r="P3" s="222"/>
      <c r="Q3" s="222"/>
      <c r="R3" s="222"/>
      <c r="S3" s="222"/>
      <c r="T3" s="222"/>
      <c r="U3" s="222"/>
      <c r="V3" s="222"/>
      <c r="W3" s="222"/>
    </row>
    <row r="4" spans="1:23" ht="15.6" customHeight="1" x14ac:dyDescent="0.2">
      <c r="A4" s="193" t="s">
        <v>617</v>
      </c>
      <c r="B4" s="194"/>
      <c r="C4" s="147"/>
      <c r="D4" s="147"/>
      <c r="E4" s="147"/>
      <c r="F4" s="171">
        <v>42583</v>
      </c>
      <c r="G4" s="171">
        <v>42942</v>
      </c>
      <c r="H4" s="171">
        <v>42583</v>
      </c>
      <c r="I4" s="171">
        <v>42942</v>
      </c>
      <c r="J4" s="171">
        <v>42583</v>
      </c>
      <c r="K4" s="171">
        <v>42942</v>
      </c>
      <c r="L4" s="171">
        <v>42942</v>
      </c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</row>
    <row r="5" spans="1:23" ht="24.95" customHeight="1" x14ac:dyDescent="0.2">
      <c r="A5" s="193" t="s">
        <v>532</v>
      </c>
      <c r="B5" s="194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</row>
    <row r="6" spans="1:23" x14ac:dyDescent="0.2">
      <c r="A6" s="206" t="s">
        <v>387</v>
      </c>
      <c r="B6" s="168" t="s">
        <v>485</v>
      </c>
      <c r="C6" s="206">
        <v>27.247</v>
      </c>
      <c r="D6" s="206">
        <v>26.359000000000002</v>
      </c>
      <c r="E6" s="206">
        <f>C6-D6</f>
        <v>0.88799999999999812</v>
      </c>
      <c r="F6" s="206">
        <v>1.4830000000000001</v>
      </c>
      <c r="G6" s="206">
        <v>1.5880000000000001</v>
      </c>
      <c r="H6" s="206" t="s">
        <v>507</v>
      </c>
      <c r="I6" s="206" t="s">
        <v>507</v>
      </c>
      <c r="J6" s="220">
        <v>1.96</v>
      </c>
      <c r="K6" s="220">
        <v>2.0249999999999999</v>
      </c>
      <c r="L6" s="224">
        <f>C6-G6</f>
        <v>25.658999999999999</v>
      </c>
      <c r="M6" s="217">
        <v>3</v>
      </c>
      <c r="N6" s="223" t="s">
        <v>527</v>
      </c>
      <c r="O6" s="226" t="s">
        <v>619</v>
      </c>
      <c r="P6" s="227" t="s">
        <v>507</v>
      </c>
      <c r="Q6" s="217">
        <v>4.01</v>
      </c>
      <c r="R6" s="217">
        <v>6.88</v>
      </c>
      <c r="S6" s="217">
        <v>-72</v>
      </c>
      <c r="T6" s="217">
        <v>2.94</v>
      </c>
      <c r="U6" s="217">
        <v>13.4</v>
      </c>
      <c r="V6" s="217">
        <v>0.05</v>
      </c>
      <c r="W6" s="217">
        <v>1.89</v>
      </c>
    </row>
    <row r="7" spans="1:23" x14ac:dyDescent="0.2">
      <c r="A7" s="198"/>
      <c r="B7" s="169" t="s">
        <v>486</v>
      </c>
      <c r="C7" s="198"/>
      <c r="D7" s="198"/>
      <c r="E7" s="198"/>
      <c r="F7" s="198"/>
      <c r="G7" s="198"/>
      <c r="H7" s="198"/>
      <c r="I7" s="198"/>
      <c r="J7" s="219"/>
      <c r="K7" s="219"/>
      <c r="L7" s="225"/>
      <c r="M7" s="196"/>
      <c r="N7" s="202"/>
      <c r="O7" s="200"/>
      <c r="P7" s="211"/>
      <c r="Q7" s="196"/>
      <c r="R7" s="196"/>
      <c r="S7" s="196"/>
      <c r="T7" s="196"/>
      <c r="U7" s="196"/>
      <c r="V7" s="196"/>
      <c r="W7" s="196"/>
    </row>
    <row r="8" spans="1:23" ht="12" customHeight="1" x14ac:dyDescent="0.2">
      <c r="A8" s="197" t="s">
        <v>474</v>
      </c>
      <c r="B8" s="170" t="s">
        <v>483</v>
      </c>
      <c r="C8" s="218">
        <v>28.7</v>
      </c>
      <c r="D8" s="206">
        <v>27.736000000000001</v>
      </c>
      <c r="E8" s="206">
        <f t="shared" ref="E8" si="0">C8-D8</f>
        <v>0.96399999999999864</v>
      </c>
      <c r="F8" s="197">
        <v>1.7729999999999999</v>
      </c>
      <c r="G8" s="206" t="s">
        <v>507</v>
      </c>
      <c r="H8" s="197">
        <v>1.774</v>
      </c>
      <c r="I8" s="206">
        <v>1.9359999999999999</v>
      </c>
      <c r="J8" s="197" t="s">
        <v>510</v>
      </c>
      <c r="K8" s="197" t="s">
        <v>510</v>
      </c>
      <c r="L8" s="197" t="s">
        <v>510</v>
      </c>
      <c r="M8" s="195" t="s">
        <v>90</v>
      </c>
      <c r="N8" s="195" t="s">
        <v>90</v>
      </c>
      <c r="O8" s="199" t="s">
        <v>524</v>
      </c>
      <c r="P8" s="195">
        <v>0.2</v>
      </c>
      <c r="Q8" s="195" t="s">
        <v>90</v>
      </c>
      <c r="R8" s="195" t="s">
        <v>90</v>
      </c>
      <c r="S8" s="195" t="s">
        <v>90</v>
      </c>
      <c r="T8" s="195" t="s">
        <v>90</v>
      </c>
      <c r="U8" s="217" t="s">
        <v>90</v>
      </c>
      <c r="V8" s="217" t="s">
        <v>90</v>
      </c>
      <c r="W8" s="195" t="s">
        <v>90</v>
      </c>
    </row>
    <row r="9" spans="1:23" x14ac:dyDescent="0.2">
      <c r="A9" s="198"/>
      <c r="B9" s="169" t="s">
        <v>484</v>
      </c>
      <c r="C9" s="219"/>
      <c r="D9" s="198"/>
      <c r="E9" s="198"/>
      <c r="F9" s="198"/>
      <c r="G9" s="198"/>
      <c r="H9" s="198"/>
      <c r="I9" s="198"/>
      <c r="J9" s="198"/>
      <c r="K9" s="198"/>
      <c r="L9" s="198"/>
      <c r="M9" s="196"/>
      <c r="N9" s="196"/>
      <c r="O9" s="200"/>
      <c r="P9" s="196"/>
      <c r="Q9" s="196"/>
      <c r="R9" s="196"/>
      <c r="S9" s="196"/>
      <c r="T9" s="196"/>
      <c r="U9" s="196"/>
      <c r="V9" s="196"/>
      <c r="W9" s="196"/>
    </row>
    <row r="10" spans="1:23" ht="12" customHeight="1" x14ac:dyDescent="0.2">
      <c r="A10" s="197" t="s">
        <v>475</v>
      </c>
      <c r="B10" s="170" t="s">
        <v>482</v>
      </c>
      <c r="C10" s="197">
        <v>28.381</v>
      </c>
      <c r="D10" s="206">
        <v>27.443000000000001</v>
      </c>
      <c r="E10" s="206">
        <f t="shared" ref="E10" si="1">C10-D10</f>
        <v>0.93799999999999883</v>
      </c>
      <c r="F10" s="197" t="s">
        <v>507</v>
      </c>
      <c r="G10" s="206" t="s">
        <v>507</v>
      </c>
      <c r="H10" s="197">
        <v>2.327</v>
      </c>
      <c r="I10" s="206">
        <v>2.2749999999999999</v>
      </c>
      <c r="J10" s="197" t="s">
        <v>510</v>
      </c>
      <c r="K10" s="197" t="s">
        <v>510</v>
      </c>
      <c r="L10" s="197" t="s">
        <v>510</v>
      </c>
      <c r="M10" s="195" t="s">
        <v>90</v>
      </c>
      <c r="N10" s="195" t="s">
        <v>90</v>
      </c>
      <c r="O10" s="199" t="s">
        <v>526</v>
      </c>
      <c r="P10" s="201">
        <v>0.5</v>
      </c>
      <c r="Q10" s="195" t="s">
        <v>90</v>
      </c>
      <c r="R10" s="195" t="s">
        <v>90</v>
      </c>
      <c r="S10" s="195" t="s">
        <v>90</v>
      </c>
      <c r="T10" s="195" t="s">
        <v>90</v>
      </c>
      <c r="U10" s="217" t="s">
        <v>90</v>
      </c>
      <c r="V10" s="217" t="s">
        <v>90</v>
      </c>
      <c r="W10" s="195" t="s">
        <v>90</v>
      </c>
    </row>
    <row r="11" spans="1:23" x14ac:dyDescent="0.2">
      <c r="A11" s="198"/>
      <c r="B11" s="169" t="s">
        <v>481</v>
      </c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6"/>
      <c r="N11" s="196"/>
      <c r="O11" s="200"/>
      <c r="P11" s="202"/>
      <c r="Q11" s="196"/>
      <c r="R11" s="196"/>
      <c r="S11" s="196"/>
      <c r="T11" s="196"/>
      <c r="U11" s="196"/>
      <c r="V11" s="196"/>
      <c r="W11" s="196"/>
    </row>
    <row r="12" spans="1:23" ht="12" customHeight="1" x14ac:dyDescent="0.2">
      <c r="A12" s="197" t="s">
        <v>389</v>
      </c>
      <c r="B12" s="170" t="s">
        <v>487</v>
      </c>
      <c r="C12" s="197">
        <v>27.597000000000001</v>
      </c>
      <c r="D12" s="206">
        <v>26.661999999999999</v>
      </c>
      <c r="E12" s="206">
        <f t="shared" ref="E12" si="2">C12-D12</f>
        <v>0.93500000000000227</v>
      </c>
      <c r="F12" s="197">
        <v>1.9930000000000001</v>
      </c>
      <c r="G12" s="206">
        <v>2.2490000000000001</v>
      </c>
      <c r="H12" s="197" t="s">
        <v>507</v>
      </c>
      <c r="I12" s="206" t="s">
        <v>507</v>
      </c>
      <c r="J12" s="214">
        <v>2.3290000000000002</v>
      </c>
      <c r="K12" s="216" t="s">
        <v>510</v>
      </c>
      <c r="L12" s="216" t="s">
        <v>510</v>
      </c>
      <c r="M12" s="195">
        <v>3</v>
      </c>
      <c r="N12" s="201" t="s">
        <v>528</v>
      </c>
      <c r="O12" s="199" t="s">
        <v>618</v>
      </c>
      <c r="P12" s="195">
        <v>0.1</v>
      </c>
      <c r="Q12" s="195" t="s">
        <v>90</v>
      </c>
      <c r="R12" s="195" t="s">
        <v>90</v>
      </c>
      <c r="S12" s="195" t="s">
        <v>90</v>
      </c>
      <c r="T12" s="195" t="s">
        <v>90</v>
      </c>
      <c r="U12" s="217" t="s">
        <v>90</v>
      </c>
      <c r="V12" s="217" t="s">
        <v>90</v>
      </c>
      <c r="W12" s="195" t="s">
        <v>90</v>
      </c>
    </row>
    <row r="13" spans="1:23" x14ac:dyDescent="0.2">
      <c r="A13" s="198"/>
      <c r="B13" s="169" t="s">
        <v>488</v>
      </c>
      <c r="C13" s="198"/>
      <c r="D13" s="198"/>
      <c r="E13" s="198"/>
      <c r="F13" s="198"/>
      <c r="G13" s="198"/>
      <c r="H13" s="198"/>
      <c r="I13" s="198"/>
      <c r="J13" s="215"/>
      <c r="K13" s="215"/>
      <c r="L13" s="215"/>
      <c r="M13" s="196"/>
      <c r="N13" s="202"/>
      <c r="O13" s="200"/>
      <c r="P13" s="196"/>
      <c r="Q13" s="196"/>
      <c r="R13" s="196"/>
      <c r="S13" s="196"/>
      <c r="T13" s="196"/>
      <c r="U13" s="196"/>
      <c r="V13" s="196"/>
      <c r="W13" s="196"/>
    </row>
    <row r="14" spans="1:23" ht="24.95" customHeight="1" x14ac:dyDescent="0.2">
      <c r="A14" s="193" t="s">
        <v>531</v>
      </c>
      <c r="B14" s="194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172"/>
      <c r="P14" s="77"/>
      <c r="Q14" s="77"/>
      <c r="R14" s="77"/>
      <c r="S14" s="77"/>
      <c r="T14" s="77"/>
      <c r="U14" s="77"/>
      <c r="V14" s="77"/>
      <c r="W14" s="77"/>
    </row>
    <row r="15" spans="1:23" ht="12" customHeight="1" x14ac:dyDescent="0.2">
      <c r="A15" s="197" t="s">
        <v>390</v>
      </c>
      <c r="B15" s="170" t="s">
        <v>491</v>
      </c>
      <c r="C15" s="197">
        <v>27.154</v>
      </c>
      <c r="D15" s="208">
        <v>26.19</v>
      </c>
      <c r="E15" s="208">
        <f>C15-D15</f>
        <v>0.96399999999999864</v>
      </c>
      <c r="F15" s="197">
        <v>2.1320000000000001</v>
      </c>
      <c r="G15" s="206">
        <v>2.2040000000000002</v>
      </c>
      <c r="H15" s="197" t="s">
        <v>507</v>
      </c>
      <c r="I15" s="206" t="s">
        <v>507</v>
      </c>
      <c r="J15" s="197">
        <v>2.218</v>
      </c>
      <c r="K15" s="206">
        <v>2.2349999999999999</v>
      </c>
      <c r="L15" s="197">
        <f>C15-G15</f>
        <v>24.95</v>
      </c>
      <c r="M15" s="195">
        <v>3</v>
      </c>
      <c r="N15" s="201" t="s">
        <v>528</v>
      </c>
      <c r="O15" s="199" t="s">
        <v>618</v>
      </c>
      <c r="P15" s="201">
        <v>0.3</v>
      </c>
      <c r="Q15" s="195">
        <v>5.0199999999999996</v>
      </c>
      <c r="R15" s="195">
        <v>7.25</v>
      </c>
      <c r="S15" s="195">
        <v>32</v>
      </c>
      <c r="T15" s="195">
        <v>7.48</v>
      </c>
      <c r="U15" s="217">
        <v>8.1</v>
      </c>
      <c r="V15" s="217">
        <v>0.02</v>
      </c>
      <c r="W15" s="195">
        <v>4.6900000000000004</v>
      </c>
    </row>
    <row r="16" spans="1:23" x14ac:dyDescent="0.2">
      <c r="A16" s="198"/>
      <c r="B16" s="169" t="s">
        <v>492</v>
      </c>
      <c r="C16" s="198"/>
      <c r="D16" s="209"/>
      <c r="E16" s="209"/>
      <c r="F16" s="198"/>
      <c r="G16" s="198"/>
      <c r="H16" s="198"/>
      <c r="I16" s="198"/>
      <c r="J16" s="198"/>
      <c r="K16" s="198"/>
      <c r="L16" s="198"/>
      <c r="M16" s="196"/>
      <c r="N16" s="202"/>
      <c r="O16" s="200"/>
      <c r="P16" s="202"/>
      <c r="Q16" s="196"/>
      <c r="R16" s="196"/>
      <c r="S16" s="196"/>
      <c r="T16" s="196"/>
      <c r="U16" s="196"/>
      <c r="V16" s="196"/>
      <c r="W16" s="196"/>
    </row>
    <row r="17" spans="1:23" x14ac:dyDescent="0.2">
      <c r="A17" s="197" t="s">
        <v>476</v>
      </c>
      <c r="B17" s="170" t="s">
        <v>497</v>
      </c>
      <c r="C17" s="205">
        <v>27.228999999999999</v>
      </c>
      <c r="D17" s="206">
        <v>26.263999999999999</v>
      </c>
      <c r="E17" s="208">
        <f t="shared" ref="E17" si="3">C17-D17</f>
        <v>0.96499999999999986</v>
      </c>
      <c r="F17" s="205" t="s">
        <v>507</v>
      </c>
      <c r="G17" s="233" t="s">
        <v>507</v>
      </c>
      <c r="H17" s="205">
        <v>2.266</v>
      </c>
      <c r="I17" s="233">
        <v>2.6139999999999999</v>
      </c>
      <c r="J17" s="197" t="s">
        <v>510</v>
      </c>
      <c r="K17" s="197" t="s">
        <v>510</v>
      </c>
      <c r="L17" s="197" t="s">
        <v>510</v>
      </c>
      <c r="M17" s="195" t="s">
        <v>90</v>
      </c>
      <c r="N17" s="195" t="s">
        <v>90</v>
      </c>
      <c r="O17" s="199" t="s">
        <v>618</v>
      </c>
      <c r="P17" s="212" t="s">
        <v>507</v>
      </c>
      <c r="Q17" s="195" t="s">
        <v>90</v>
      </c>
      <c r="R17" s="195" t="s">
        <v>90</v>
      </c>
      <c r="S17" s="195" t="s">
        <v>90</v>
      </c>
      <c r="T17" s="195" t="s">
        <v>90</v>
      </c>
      <c r="U17" s="217" t="s">
        <v>90</v>
      </c>
      <c r="V17" s="217" t="s">
        <v>90</v>
      </c>
      <c r="W17" s="195" t="s">
        <v>90</v>
      </c>
    </row>
    <row r="18" spans="1:23" x14ac:dyDescent="0.2">
      <c r="A18" s="198"/>
      <c r="B18" s="169" t="s">
        <v>498</v>
      </c>
      <c r="C18" s="196"/>
      <c r="D18" s="198"/>
      <c r="E18" s="209"/>
      <c r="F18" s="196"/>
      <c r="G18" s="230"/>
      <c r="H18" s="230"/>
      <c r="I18" s="230"/>
      <c r="J18" s="198"/>
      <c r="K18" s="198"/>
      <c r="L18" s="198"/>
      <c r="M18" s="196"/>
      <c r="N18" s="196"/>
      <c r="O18" s="200"/>
      <c r="P18" s="213"/>
      <c r="Q18" s="196"/>
      <c r="R18" s="196"/>
      <c r="S18" s="196"/>
      <c r="T18" s="196"/>
      <c r="U18" s="196"/>
      <c r="V18" s="196"/>
      <c r="W18" s="196"/>
    </row>
    <row r="19" spans="1:23" ht="12" customHeight="1" x14ac:dyDescent="0.2">
      <c r="A19" s="197" t="s">
        <v>477</v>
      </c>
      <c r="B19" s="170" t="s">
        <v>500</v>
      </c>
      <c r="C19" s="197">
        <v>21.606999999999999</v>
      </c>
      <c r="D19" s="206">
        <v>20.687999999999999</v>
      </c>
      <c r="E19" s="208">
        <f t="shared" ref="E19" si="4">C19-D19</f>
        <v>0.91900000000000048</v>
      </c>
      <c r="F19" s="197" t="s">
        <v>507</v>
      </c>
      <c r="G19" s="206" t="s">
        <v>507</v>
      </c>
      <c r="H19" s="197">
        <v>1.8979999999999999</v>
      </c>
      <c r="I19" s="206">
        <v>1.8480000000000001</v>
      </c>
      <c r="J19" s="197" t="s">
        <v>510</v>
      </c>
      <c r="K19" s="197" t="s">
        <v>510</v>
      </c>
      <c r="L19" s="197" t="s">
        <v>510</v>
      </c>
      <c r="M19" s="195" t="s">
        <v>90</v>
      </c>
      <c r="N19" s="195" t="s">
        <v>90</v>
      </c>
      <c r="O19" s="199" t="s">
        <v>524</v>
      </c>
      <c r="P19" s="210">
        <v>0.7</v>
      </c>
      <c r="Q19" s="195" t="s">
        <v>90</v>
      </c>
      <c r="R19" s="195" t="s">
        <v>90</v>
      </c>
      <c r="S19" s="195" t="s">
        <v>90</v>
      </c>
      <c r="T19" s="195" t="s">
        <v>90</v>
      </c>
      <c r="U19" s="217" t="s">
        <v>90</v>
      </c>
      <c r="V19" s="217" t="s">
        <v>90</v>
      </c>
      <c r="W19" s="195" t="s">
        <v>90</v>
      </c>
    </row>
    <row r="20" spans="1:23" x14ac:dyDescent="0.2">
      <c r="A20" s="198"/>
      <c r="B20" s="169" t="s">
        <v>502</v>
      </c>
      <c r="C20" s="198"/>
      <c r="D20" s="198"/>
      <c r="E20" s="209"/>
      <c r="F20" s="198"/>
      <c r="G20" s="198"/>
      <c r="H20" s="198"/>
      <c r="I20" s="198"/>
      <c r="J20" s="198"/>
      <c r="K20" s="198"/>
      <c r="L20" s="198"/>
      <c r="M20" s="196"/>
      <c r="N20" s="196"/>
      <c r="O20" s="200"/>
      <c r="P20" s="211"/>
      <c r="Q20" s="196"/>
      <c r="R20" s="196"/>
      <c r="S20" s="196"/>
      <c r="T20" s="196"/>
      <c r="U20" s="196"/>
      <c r="V20" s="196"/>
      <c r="W20" s="196"/>
    </row>
    <row r="21" spans="1:23" ht="12" customHeight="1" x14ac:dyDescent="0.2">
      <c r="A21" s="197" t="s">
        <v>391</v>
      </c>
      <c r="B21" s="170" t="s">
        <v>499</v>
      </c>
      <c r="C21" s="197">
        <v>25.114999999999998</v>
      </c>
      <c r="D21" s="231">
        <v>24.178000000000001</v>
      </c>
      <c r="E21" s="208">
        <f t="shared" ref="E21" si="5">C21-D21</f>
        <v>0.93699999999999761</v>
      </c>
      <c r="F21" s="197">
        <v>1.5880000000000001</v>
      </c>
      <c r="G21" s="206">
        <v>1.804</v>
      </c>
      <c r="H21" s="197" t="s">
        <v>507</v>
      </c>
      <c r="I21" s="206" t="s">
        <v>507</v>
      </c>
      <c r="J21" s="197">
        <v>2.5840000000000001</v>
      </c>
      <c r="K21" s="206">
        <v>2.512</v>
      </c>
      <c r="L21" s="197">
        <f>C21-G21</f>
        <v>23.311</v>
      </c>
      <c r="M21" s="195">
        <v>3</v>
      </c>
      <c r="N21" s="201" t="s">
        <v>528</v>
      </c>
      <c r="O21" s="199" t="s">
        <v>652</v>
      </c>
      <c r="P21" s="210" t="s">
        <v>507</v>
      </c>
      <c r="Q21" s="201">
        <v>4.9800000000000004</v>
      </c>
      <c r="R21" s="201">
        <v>7.04</v>
      </c>
      <c r="S21" s="201">
        <v>-25</v>
      </c>
      <c r="T21" s="201">
        <v>2.2200000000000002</v>
      </c>
      <c r="U21" s="223">
        <v>4.3</v>
      </c>
      <c r="V21" s="223">
        <v>0.01</v>
      </c>
      <c r="W21" s="201">
        <v>1.41</v>
      </c>
    </row>
    <row r="22" spans="1:23" x14ac:dyDescent="0.2">
      <c r="A22" s="198"/>
      <c r="B22" s="169" t="s">
        <v>501</v>
      </c>
      <c r="C22" s="198"/>
      <c r="D22" s="232"/>
      <c r="E22" s="209"/>
      <c r="F22" s="198"/>
      <c r="G22" s="198"/>
      <c r="H22" s="198"/>
      <c r="I22" s="198"/>
      <c r="J22" s="198"/>
      <c r="K22" s="198"/>
      <c r="L22" s="198"/>
      <c r="M22" s="196"/>
      <c r="N22" s="202"/>
      <c r="O22" s="200"/>
      <c r="P22" s="211"/>
      <c r="Q22" s="202"/>
      <c r="R22" s="202"/>
      <c r="S22" s="202"/>
      <c r="T22" s="202"/>
      <c r="U22" s="202"/>
      <c r="V22" s="202"/>
      <c r="W22" s="202"/>
    </row>
    <row r="23" spans="1:23" ht="12" customHeight="1" x14ac:dyDescent="0.2">
      <c r="A23" s="197" t="s">
        <v>478</v>
      </c>
      <c r="B23" s="170" t="s">
        <v>495</v>
      </c>
      <c r="C23" s="197">
        <v>27.466999999999999</v>
      </c>
      <c r="D23" s="206">
        <v>26.582000000000001</v>
      </c>
      <c r="E23" s="208">
        <f t="shared" ref="E23" si="6">C23-D23</f>
        <v>0.88499999999999801</v>
      </c>
      <c r="F23" s="197" t="s">
        <v>507</v>
      </c>
      <c r="G23" s="206" t="s">
        <v>507</v>
      </c>
      <c r="H23" s="197">
        <v>2.1059999999999999</v>
      </c>
      <c r="I23" s="206">
        <v>2.1339999999999999</v>
      </c>
      <c r="J23" s="197" t="s">
        <v>510</v>
      </c>
      <c r="K23" s="197" t="s">
        <v>510</v>
      </c>
      <c r="L23" s="197" t="s">
        <v>510</v>
      </c>
      <c r="M23" s="195" t="s">
        <v>90</v>
      </c>
      <c r="N23" s="195" t="s">
        <v>90</v>
      </c>
      <c r="O23" s="199" t="s">
        <v>513</v>
      </c>
      <c r="P23" s="201">
        <v>0.1</v>
      </c>
      <c r="Q23" s="195" t="s">
        <v>90</v>
      </c>
      <c r="R23" s="195" t="s">
        <v>90</v>
      </c>
      <c r="S23" s="195" t="s">
        <v>90</v>
      </c>
      <c r="T23" s="195" t="s">
        <v>90</v>
      </c>
      <c r="U23" s="217" t="s">
        <v>90</v>
      </c>
      <c r="V23" s="217" t="s">
        <v>90</v>
      </c>
      <c r="W23" s="195" t="s">
        <v>90</v>
      </c>
    </row>
    <row r="24" spans="1:23" x14ac:dyDescent="0.2">
      <c r="A24" s="198"/>
      <c r="B24" s="169" t="s">
        <v>496</v>
      </c>
      <c r="C24" s="198"/>
      <c r="D24" s="198"/>
      <c r="E24" s="209"/>
      <c r="F24" s="198"/>
      <c r="G24" s="198"/>
      <c r="H24" s="198"/>
      <c r="I24" s="198"/>
      <c r="J24" s="198"/>
      <c r="K24" s="198"/>
      <c r="L24" s="198"/>
      <c r="M24" s="196"/>
      <c r="N24" s="196"/>
      <c r="O24" s="200"/>
      <c r="P24" s="202"/>
      <c r="Q24" s="196"/>
      <c r="R24" s="196"/>
      <c r="S24" s="196"/>
      <c r="T24" s="196"/>
      <c r="U24" s="196"/>
      <c r="V24" s="196"/>
      <c r="W24" s="196"/>
    </row>
    <row r="25" spans="1:23" ht="12" customHeight="1" x14ac:dyDescent="0.2">
      <c r="A25" s="197" t="s">
        <v>479</v>
      </c>
      <c r="B25" s="170" t="s">
        <v>493</v>
      </c>
      <c r="C25" s="197">
        <v>27.527000000000001</v>
      </c>
      <c r="D25" s="220">
        <v>26.49</v>
      </c>
      <c r="E25" s="208">
        <f t="shared" ref="E25" si="7">C25-D25</f>
        <v>1.0370000000000026</v>
      </c>
      <c r="F25" s="197" t="s">
        <v>507</v>
      </c>
      <c r="G25" s="206" t="s">
        <v>507</v>
      </c>
      <c r="H25" s="197">
        <v>2.282</v>
      </c>
      <c r="I25" s="206">
        <v>2.294</v>
      </c>
      <c r="J25" s="197" t="s">
        <v>510</v>
      </c>
      <c r="K25" s="197" t="s">
        <v>510</v>
      </c>
      <c r="L25" s="197" t="s">
        <v>510</v>
      </c>
      <c r="M25" s="195" t="s">
        <v>90</v>
      </c>
      <c r="N25" s="195" t="s">
        <v>90</v>
      </c>
      <c r="O25" s="199" t="s">
        <v>513</v>
      </c>
      <c r="P25" s="201">
        <v>0.7</v>
      </c>
      <c r="Q25" s="195" t="s">
        <v>90</v>
      </c>
      <c r="R25" s="195" t="s">
        <v>90</v>
      </c>
      <c r="S25" s="195" t="s">
        <v>90</v>
      </c>
      <c r="T25" s="195" t="s">
        <v>90</v>
      </c>
      <c r="U25" s="217" t="s">
        <v>90</v>
      </c>
      <c r="V25" s="217" t="s">
        <v>90</v>
      </c>
      <c r="W25" s="195" t="s">
        <v>90</v>
      </c>
    </row>
    <row r="26" spans="1:23" x14ac:dyDescent="0.2">
      <c r="A26" s="198"/>
      <c r="B26" s="169" t="s">
        <v>494</v>
      </c>
      <c r="C26" s="198"/>
      <c r="D26" s="219"/>
      <c r="E26" s="209"/>
      <c r="F26" s="198"/>
      <c r="G26" s="198"/>
      <c r="H26" s="198"/>
      <c r="I26" s="198"/>
      <c r="J26" s="198"/>
      <c r="K26" s="198"/>
      <c r="L26" s="198"/>
      <c r="M26" s="196"/>
      <c r="N26" s="196"/>
      <c r="O26" s="200"/>
      <c r="P26" s="202"/>
      <c r="Q26" s="196"/>
      <c r="R26" s="196"/>
      <c r="S26" s="196"/>
      <c r="T26" s="196"/>
      <c r="U26" s="196"/>
      <c r="V26" s="196"/>
      <c r="W26" s="196"/>
    </row>
    <row r="27" spans="1:23" ht="12" customHeight="1" x14ac:dyDescent="0.2">
      <c r="A27" s="197" t="s">
        <v>480</v>
      </c>
      <c r="B27" s="170" t="s">
        <v>489</v>
      </c>
      <c r="C27" s="203">
        <v>27.355</v>
      </c>
      <c r="D27" s="207">
        <v>26.524999999999999</v>
      </c>
      <c r="E27" s="208">
        <f t="shared" ref="E27" si="8">C27-D27</f>
        <v>0.83000000000000185</v>
      </c>
      <c r="F27" s="197" t="s">
        <v>507</v>
      </c>
      <c r="G27" s="206" t="s">
        <v>507</v>
      </c>
      <c r="H27" s="203">
        <v>2.0059999999999998</v>
      </c>
      <c r="I27" s="207">
        <v>2.0739999999999998</v>
      </c>
      <c r="J27" s="197" t="s">
        <v>510</v>
      </c>
      <c r="K27" s="197" t="s">
        <v>510</v>
      </c>
      <c r="L27" s="197" t="s">
        <v>510</v>
      </c>
      <c r="M27" s="205" t="s">
        <v>90</v>
      </c>
      <c r="N27" s="195" t="s">
        <v>90</v>
      </c>
      <c r="O27" s="199" t="s">
        <v>513</v>
      </c>
      <c r="P27" s="195">
        <v>1.1000000000000001</v>
      </c>
      <c r="Q27" s="195" t="s">
        <v>90</v>
      </c>
      <c r="R27" s="195" t="s">
        <v>90</v>
      </c>
      <c r="S27" s="195" t="s">
        <v>90</v>
      </c>
      <c r="T27" s="195" t="s">
        <v>90</v>
      </c>
      <c r="U27" s="217" t="s">
        <v>90</v>
      </c>
      <c r="V27" s="217" t="s">
        <v>90</v>
      </c>
      <c r="W27" s="195" t="s">
        <v>90</v>
      </c>
    </row>
    <row r="28" spans="1:23" x14ac:dyDescent="0.2">
      <c r="A28" s="198"/>
      <c r="B28" s="169" t="s">
        <v>490</v>
      </c>
      <c r="C28" s="204"/>
      <c r="D28" s="204"/>
      <c r="E28" s="209"/>
      <c r="F28" s="198"/>
      <c r="G28" s="198"/>
      <c r="H28" s="204"/>
      <c r="I28" s="204"/>
      <c r="J28" s="198"/>
      <c r="K28" s="198"/>
      <c r="L28" s="198"/>
      <c r="M28" s="196"/>
      <c r="N28" s="196"/>
      <c r="O28" s="200"/>
      <c r="P28" s="196"/>
      <c r="Q28" s="196"/>
      <c r="R28" s="196"/>
      <c r="S28" s="196"/>
      <c r="T28" s="196"/>
      <c r="U28" s="196"/>
      <c r="V28" s="196"/>
      <c r="W28" s="196"/>
    </row>
    <row r="29" spans="1:23" ht="20.45" customHeight="1" x14ac:dyDescent="0.2">
      <c r="A29" s="67" t="s">
        <v>87</v>
      </c>
      <c r="B29" s="68"/>
      <c r="C29" s="68"/>
      <c r="D29" s="68"/>
      <c r="E29" s="68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</row>
    <row r="30" spans="1:23" x14ac:dyDescent="0.2">
      <c r="A30" s="71" t="s">
        <v>622</v>
      </c>
      <c r="B30" s="74" t="s">
        <v>519</v>
      </c>
      <c r="C30" s="68"/>
      <c r="D30" s="68"/>
      <c r="E30" s="68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</row>
    <row r="31" spans="1:23" x14ac:dyDescent="0.2">
      <c r="A31" s="71" t="s">
        <v>518</v>
      </c>
      <c r="B31" s="74" t="s">
        <v>523</v>
      </c>
      <c r="C31" s="68"/>
      <c r="D31" s="68"/>
      <c r="E31" s="68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</row>
    <row r="32" spans="1:23" x14ac:dyDescent="0.2">
      <c r="A32" s="71" t="s">
        <v>508</v>
      </c>
      <c r="B32" s="65" t="s">
        <v>511</v>
      </c>
    </row>
    <row r="33" spans="1:2" x14ac:dyDescent="0.2">
      <c r="A33" s="71" t="s">
        <v>520</v>
      </c>
      <c r="B33" s="65" t="s">
        <v>612</v>
      </c>
    </row>
    <row r="34" spans="1:2" x14ac:dyDescent="0.2">
      <c r="A34" s="72" t="s">
        <v>510</v>
      </c>
      <c r="B34" s="65" t="s">
        <v>512</v>
      </c>
    </row>
    <row r="35" spans="1:2" hidden="1" x14ac:dyDescent="0.2">
      <c r="A35" s="72" t="s">
        <v>514</v>
      </c>
      <c r="B35" s="73" t="s">
        <v>515</v>
      </c>
    </row>
    <row r="36" spans="1:2" x14ac:dyDescent="0.2">
      <c r="A36" s="72" t="s">
        <v>529</v>
      </c>
      <c r="B36" s="65" t="s">
        <v>509</v>
      </c>
    </row>
  </sheetData>
  <mergeCells count="267">
    <mergeCell ref="V2:V3"/>
    <mergeCell ref="U2:U3"/>
    <mergeCell ref="V17:V18"/>
    <mergeCell ref="V19:V20"/>
    <mergeCell ref="V21:V22"/>
    <mergeCell ref="V23:V24"/>
    <mergeCell ref="V25:V26"/>
    <mergeCell ref="V27:V28"/>
    <mergeCell ref="U6:U7"/>
    <mergeCell ref="U8:U9"/>
    <mergeCell ref="U10:U11"/>
    <mergeCell ref="U12:U13"/>
    <mergeCell ref="U15:U16"/>
    <mergeCell ref="U17:U18"/>
    <mergeCell ref="U19:U20"/>
    <mergeCell ref="U21:U22"/>
    <mergeCell ref="U23:U24"/>
    <mergeCell ref="U25:U26"/>
    <mergeCell ref="U27:U28"/>
    <mergeCell ref="E2:E3"/>
    <mergeCell ref="D10:D11"/>
    <mergeCell ref="D12:D13"/>
    <mergeCell ref="D17:D18"/>
    <mergeCell ref="D15:D16"/>
    <mergeCell ref="D19:D20"/>
    <mergeCell ref="A4:B4"/>
    <mergeCell ref="V6:V7"/>
    <mergeCell ref="V8:V9"/>
    <mergeCell ref="V10:V11"/>
    <mergeCell ref="V12:V13"/>
    <mergeCell ref="V15:V16"/>
    <mergeCell ref="D2:D3"/>
    <mergeCell ref="E6:E7"/>
    <mergeCell ref="E8:E9"/>
    <mergeCell ref="E10:E11"/>
    <mergeCell ref="E12:E13"/>
    <mergeCell ref="E15:E16"/>
    <mergeCell ref="K2:K3"/>
    <mergeCell ref="I2:I3"/>
    <mergeCell ref="G2:G3"/>
    <mergeCell ref="I10:I11"/>
    <mergeCell ref="I8:I9"/>
    <mergeCell ref="I6:I7"/>
    <mergeCell ref="K12:K13"/>
    <mergeCell ref="K15:K16"/>
    <mergeCell ref="K17:K18"/>
    <mergeCell ref="K19:K20"/>
    <mergeCell ref="K21:K22"/>
    <mergeCell ref="K23:K24"/>
    <mergeCell ref="K25:K26"/>
    <mergeCell ref="K27:K28"/>
    <mergeCell ref="I21:I22"/>
    <mergeCell ref="I19:I20"/>
    <mergeCell ref="I17:I18"/>
    <mergeCell ref="I15:I16"/>
    <mergeCell ref="I23:I24"/>
    <mergeCell ref="I25:I26"/>
    <mergeCell ref="I12:I13"/>
    <mergeCell ref="H12:H13"/>
    <mergeCell ref="H15:H16"/>
    <mergeCell ref="H17:H18"/>
    <mergeCell ref="H19:H20"/>
    <mergeCell ref="H21:H22"/>
    <mergeCell ref="D23:D24"/>
    <mergeCell ref="D21:D22"/>
    <mergeCell ref="D25:D26"/>
    <mergeCell ref="D27:D28"/>
    <mergeCell ref="G12:G13"/>
    <mergeCell ref="G15:G16"/>
    <mergeCell ref="G17:G18"/>
    <mergeCell ref="G19:G20"/>
    <mergeCell ref="G21:G22"/>
    <mergeCell ref="E17:E18"/>
    <mergeCell ref="E19:E20"/>
    <mergeCell ref="E21:E22"/>
    <mergeCell ref="N12:N13"/>
    <mergeCell ref="N15:N16"/>
    <mergeCell ref="N17:N18"/>
    <mergeCell ref="N19:N20"/>
    <mergeCell ref="N21:N22"/>
    <mergeCell ref="W2:W3"/>
    <mergeCell ref="A6:A7"/>
    <mergeCell ref="C6:C7"/>
    <mergeCell ref="F6:F7"/>
    <mergeCell ref="J6:J7"/>
    <mergeCell ref="L6:L7"/>
    <mergeCell ref="M6:M7"/>
    <mergeCell ref="O6:O7"/>
    <mergeCell ref="P6:P7"/>
    <mergeCell ref="Q6:Q7"/>
    <mergeCell ref="O2:O3"/>
    <mergeCell ref="P2:P3"/>
    <mergeCell ref="Q2:Q3"/>
    <mergeCell ref="R2:R3"/>
    <mergeCell ref="S2:S3"/>
    <mergeCell ref="T2:T3"/>
    <mergeCell ref="A2:A3"/>
    <mergeCell ref="C2:C3"/>
    <mergeCell ref="H2:H3"/>
    <mergeCell ref="F2:F3"/>
    <mergeCell ref="J2:J3"/>
    <mergeCell ref="L2:L3"/>
    <mergeCell ref="M2:M3"/>
    <mergeCell ref="R6:R7"/>
    <mergeCell ref="S6:S7"/>
    <mergeCell ref="M10:M11"/>
    <mergeCell ref="O10:O11"/>
    <mergeCell ref="P10:P11"/>
    <mergeCell ref="Q10:Q11"/>
    <mergeCell ref="K10:K11"/>
    <mergeCell ref="N10:N11"/>
    <mergeCell ref="H6:H7"/>
    <mergeCell ref="H8:H9"/>
    <mergeCell ref="H10:H11"/>
    <mergeCell ref="G6:G7"/>
    <mergeCell ref="G8:G9"/>
    <mergeCell ref="G10:G11"/>
    <mergeCell ref="N2:N3"/>
    <mergeCell ref="N6:N7"/>
    <mergeCell ref="N8:N9"/>
    <mergeCell ref="T6:T7"/>
    <mergeCell ref="W6:W7"/>
    <mergeCell ref="A8:A9"/>
    <mergeCell ref="C8:C9"/>
    <mergeCell ref="F8:F9"/>
    <mergeCell ref="J8:J9"/>
    <mergeCell ref="L8:L9"/>
    <mergeCell ref="M8:M9"/>
    <mergeCell ref="W8:W9"/>
    <mergeCell ref="O8:O9"/>
    <mergeCell ref="P8:P9"/>
    <mergeCell ref="Q8:Q9"/>
    <mergeCell ref="R8:R9"/>
    <mergeCell ref="S8:S9"/>
    <mergeCell ref="T8:T9"/>
    <mergeCell ref="K6:K7"/>
    <mergeCell ref="K8:K9"/>
    <mergeCell ref="D6:D7"/>
    <mergeCell ref="D8:D9"/>
    <mergeCell ref="P15:P16"/>
    <mergeCell ref="Q15:Q16"/>
    <mergeCell ref="R10:R11"/>
    <mergeCell ref="S10:S11"/>
    <mergeCell ref="T10:T11"/>
    <mergeCell ref="W10:W11"/>
    <mergeCell ref="A12:A13"/>
    <mergeCell ref="C12:C13"/>
    <mergeCell ref="F12:F13"/>
    <mergeCell ref="J12:J13"/>
    <mergeCell ref="L12:L13"/>
    <mergeCell ref="M12:M13"/>
    <mergeCell ref="W12:W13"/>
    <mergeCell ref="O12:O13"/>
    <mergeCell ref="P12:P13"/>
    <mergeCell ref="Q12:Q13"/>
    <mergeCell ref="R12:R13"/>
    <mergeCell ref="S12:S13"/>
    <mergeCell ref="T12:T13"/>
    <mergeCell ref="A10:A11"/>
    <mergeCell ref="C10:C11"/>
    <mergeCell ref="F10:F11"/>
    <mergeCell ref="J10:J11"/>
    <mergeCell ref="L10:L11"/>
    <mergeCell ref="R15:R16"/>
    <mergeCell ref="S15:S16"/>
    <mergeCell ref="T15:T16"/>
    <mergeCell ref="W15:W16"/>
    <mergeCell ref="A17:A18"/>
    <mergeCell ref="C17:C18"/>
    <mergeCell ref="F17:F18"/>
    <mergeCell ref="J17:J18"/>
    <mergeCell ref="L17:L18"/>
    <mergeCell ref="M17:M18"/>
    <mergeCell ref="W17:W18"/>
    <mergeCell ref="O17:O18"/>
    <mergeCell ref="P17:P18"/>
    <mergeCell ref="Q17:Q18"/>
    <mergeCell ref="R17:R18"/>
    <mergeCell ref="S17:S18"/>
    <mergeCell ref="T17:T18"/>
    <mergeCell ref="A15:A16"/>
    <mergeCell ref="C15:C16"/>
    <mergeCell ref="F15:F16"/>
    <mergeCell ref="J15:J16"/>
    <mergeCell ref="L15:L16"/>
    <mergeCell ref="M15:M16"/>
    <mergeCell ref="O15:O16"/>
    <mergeCell ref="W19:W20"/>
    <mergeCell ref="A21:A22"/>
    <mergeCell ref="C21:C22"/>
    <mergeCell ref="F21:F22"/>
    <mergeCell ref="J21:J22"/>
    <mergeCell ref="L21:L22"/>
    <mergeCell ref="M21:M22"/>
    <mergeCell ref="W21:W22"/>
    <mergeCell ref="O21:O22"/>
    <mergeCell ref="P21:P22"/>
    <mergeCell ref="Q21:Q22"/>
    <mergeCell ref="R21:R22"/>
    <mergeCell ref="S21:S22"/>
    <mergeCell ref="T21:T22"/>
    <mergeCell ref="A19:A20"/>
    <mergeCell ref="C19:C20"/>
    <mergeCell ref="F19:F20"/>
    <mergeCell ref="J19:J20"/>
    <mergeCell ref="L19:L20"/>
    <mergeCell ref="M19:M20"/>
    <mergeCell ref="O19:O20"/>
    <mergeCell ref="P19:P20"/>
    <mergeCell ref="Q19:Q20"/>
    <mergeCell ref="S19:S20"/>
    <mergeCell ref="T19:T20"/>
    <mergeCell ref="M23:M24"/>
    <mergeCell ref="O23:O24"/>
    <mergeCell ref="P23:P24"/>
    <mergeCell ref="Q23:Q24"/>
    <mergeCell ref="R23:R24"/>
    <mergeCell ref="S23:S24"/>
    <mergeCell ref="R27:R28"/>
    <mergeCell ref="S27:S28"/>
    <mergeCell ref="T27:T28"/>
    <mergeCell ref="N23:N24"/>
    <mergeCell ref="N25:N26"/>
    <mergeCell ref="N27:N28"/>
    <mergeCell ref="C27:C28"/>
    <mergeCell ref="F27:F28"/>
    <mergeCell ref="J27:J28"/>
    <mergeCell ref="L27:L28"/>
    <mergeCell ref="M27:M28"/>
    <mergeCell ref="O27:O28"/>
    <mergeCell ref="P27:P28"/>
    <mergeCell ref="Q27:Q28"/>
    <mergeCell ref="R19:R20"/>
    <mergeCell ref="H23:H24"/>
    <mergeCell ref="H25:H26"/>
    <mergeCell ref="H27:H28"/>
    <mergeCell ref="G27:G28"/>
    <mergeCell ref="I27:I28"/>
    <mergeCell ref="E23:E24"/>
    <mergeCell ref="E25:E26"/>
    <mergeCell ref="E27:E28"/>
    <mergeCell ref="G23:G24"/>
    <mergeCell ref="G25:G26"/>
    <mergeCell ref="A5:B5"/>
    <mergeCell ref="A14:B14"/>
    <mergeCell ref="W27:W28"/>
    <mergeCell ref="A23:A24"/>
    <mergeCell ref="A25:A26"/>
    <mergeCell ref="C23:C24"/>
    <mergeCell ref="F23:F24"/>
    <mergeCell ref="J23:J24"/>
    <mergeCell ref="L23:L24"/>
    <mergeCell ref="R25:R26"/>
    <mergeCell ref="S25:S26"/>
    <mergeCell ref="T25:T26"/>
    <mergeCell ref="W25:W26"/>
    <mergeCell ref="T23:T24"/>
    <mergeCell ref="W23:W24"/>
    <mergeCell ref="C25:C26"/>
    <mergeCell ref="F25:F26"/>
    <mergeCell ref="J25:J26"/>
    <mergeCell ref="L25:L26"/>
    <mergeCell ref="M25:M26"/>
    <mergeCell ref="O25:O26"/>
    <mergeCell ref="P25:P26"/>
    <mergeCell ref="Q25:Q26"/>
    <mergeCell ref="A27:A28"/>
  </mergeCells>
  <pageMargins left="0.70866141732283505" right="0.70866141732283505" top="1.4" bottom="0.74803149606299202" header="0.31496062992126" footer="0.31496062992126"/>
  <pageSetup scale="57" fitToHeight="0" orientation="landscape" r:id="rId1"/>
  <headerFooter>
    <oddHeader>&amp;L&amp;"Arial,Bold"&amp;K04+000Table 1
Groundwater Monitoring Results&amp;"Arial,Regular"&amp;K000000
&amp;R&amp;G</oddHeader>
    <oddFooter>&amp;L&amp;8 2&amp;R&amp;8&amp;P of 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43"/>
  <sheetViews>
    <sheetView view="pageLayout" topLeftCell="C3" zoomScale="55" zoomScaleNormal="85" zoomScaleSheetLayoutView="85" zoomScalePageLayoutView="55" workbookViewId="0">
      <selection activeCell="N36" sqref="N36"/>
    </sheetView>
  </sheetViews>
  <sheetFormatPr defaultColWidth="8.85546875" defaultRowHeight="12" x14ac:dyDescent="0.2"/>
  <cols>
    <col min="1" max="1" width="4.42578125" style="5" hidden="1" customWidth="1"/>
    <col min="2" max="2" width="25.7109375" style="5" hidden="1" customWidth="1"/>
    <col min="3" max="3" width="34.5703125" style="5" customWidth="1"/>
    <col min="4" max="4" width="12.7109375" style="5" hidden="1" customWidth="1"/>
    <col min="5" max="5" width="6.7109375" style="5" customWidth="1"/>
    <col min="6" max="6" width="7.5703125" style="5" customWidth="1"/>
    <col min="7" max="7" width="11.85546875" style="5" customWidth="1"/>
    <col min="8" max="8" width="11" style="5" customWidth="1"/>
    <col min="9" max="12" width="13.42578125" style="5" customWidth="1"/>
    <col min="13" max="13" width="4.85546875" style="5" customWidth="1"/>
    <col min="14" max="14" width="13.42578125" style="5" customWidth="1"/>
    <col min="15" max="23" width="13.42578125" style="5" hidden="1" customWidth="1"/>
    <col min="24" max="16384" width="8.85546875" style="5"/>
  </cols>
  <sheetData>
    <row r="1" spans="1:23" s="18" customFormat="1" ht="33" hidden="1" customHeight="1" thickTop="1" x14ac:dyDescent="0.3">
      <c r="A1" s="17"/>
      <c r="B1" s="17"/>
      <c r="C1" s="21"/>
      <c r="D1" s="21"/>
      <c r="E1" s="21"/>
      <c r="F1" s="21"/>
      <c r="G1" s="21"/>
      <c r="H1" s="21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13.5" hidden="1" customHeight="1" x14ac:dyDescent="0.2">
      <c r="A2" s="8"/>
      <c r="B2" s="8"/>
      <c r="C2" s="23"/>
      <c r="D2" s="24"/>
      <c r="E2" s="24"/>
      <c r="F2" s="24"/>
      <c r="G2" s="24"/>
      <c r="H2" s="24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ht="24" customHeight="1" x14ac:dyDescent="0.2">
      <c r="A3" s="8"/>
      <c r="B3" s="8"/>
      <c r="C3" s="80" t="s">
        <v>2</v>
      </c>
      <c r="D3" s="81"/>
      <c r="E3" s="242" t="s">
        <v>0</v>
      </c>
      <c r="F3" s="245" t="s">
        <v>93</v>
      </c>
      <c r="G3" s="242" t="s">
        <v>446</v>
      </c>
      <c r="H3" s="242" t="s">
        <v>463</v>
      </c>
      <c r="I3" s="82">
        <v>42577</v>
      </c>
      <c r="J3" s="112">
        <v>42941</v>
      </c>
      <c r="K3" s="82">
        <v>42577</v>
      </c>
      <c r="L3" s="82">
        <v>42577</v>
      </c>
      <c r="M3" s="88"/>
      <c r="N3" s="112">
        <v>42941</v>
      </c>
      <c r="O3" s="82">
        <v>42493</v>
      </c>
      <c r="P3" s="82">
        <v>42572</v>
      </c>
      <c r="Q3" s="112">
        <v>42572</v>
      </c>
      <c r="R3" s="82">
        <v>42577</v>
      </c>
      <c r="S3" s="82">
        <v>42579</v>
      </c>
      <c r="T3" s="82">
        <v>42579</v>
      </c>
      <c r="U3" s="82">
        <v>42956</v>
      </c>
      <c r="V3" s="82">
        <v>42956</v>
      </c>
      <c r="W3" s="82">
        <v>42956</v>
      </c>
    </row>
    <row r="4" spans="1:23" ht="64.5" customHeight="1" x14ac:dyDescent="0.2">
      <c r="A4" s="8"/>
      <c r="B4" s="8"/>
      <c r="C4" s="7" t="s">
        <v>3</v>
      </c>
      <c r="D4" s="75"/>
      <c r="E4" s="243"/>
      <c r="F4" s="246"/>
      <c r="G4" s="243"/>
      <c r="H4" s="243"/>
      <c r="I4" s="27" t="s">
        <v>359</v>
      </c>
      <c r="J4" s="113" t="s">
        <v>543</v>
      </c>
      <c r="K4" s="27" t="s">
        <v>360</v>
      </c>
      <c r="L4" s="27" t="s">
        <v>460</v>
      </c>
      <c r="M4" s="91" t="s">
        <v>455</v>
      </c>
      <c r="N4" s="113" t="s">
        <v>545</v>
      </c>
      <c r="O4" s="27" t="s">
        <v>361</v>
      </c>
      <c r="P4" s="27" t="s">
        <v>362</v>
      </c>
      <c r="Q4" s="113" t="s">
        <v>363</v>
      </c>
      <c r="R4" s="27" t="s">
        <v>364</v>
      </c>
      <c r="S4" s="27" t="s">
        <v>441</v>
      </c>
      <c r="T4" s="27" t="s">
        <v>442</v>
      </c>
      <c r="U4" s="27" t="s">
        <v>439</v>
      </c>
      <c r="V4" s="27" t="s">
        <v>387</v>
      </c>
      <c r="W4" s="27" t="s">
        <v>551</v>
      </c>
    </row>
    <row r="5" spans="1:23" ht="13.5" customHeight="1" x14ac:dyDescent="0.2">
      <c r="A5" s="8"/>
      <c r="B5" s="8"/>
      <c r="C5" s="6" t="s">
        <v>4</v>
      </c>
      <c r="D5" s="75"/>
      <c r="E5" s="243"/>
      <c r="F5" s="246"/>
      <c r="G5" s="243"/>
      <c r="H5" s="243"/>
      <c r="I5" s="33" t="s">
        <v>113</v>
      </c>
      <c r="J5" s="114" t="s">
        <v>113</v>
      </c>
      <c r="K5" s="33" t="s">
        <v>113</v>
      </c>
      <c r="L5" s="33" t="s">
        <v>113</v>
      </c>
      <c r="M5" s="89"/>
      <c r="N5" s="114" t="s">
        <v>113</v>
      </c>
      <c r="O5" s="33" t="s">
        <v>113</v>
      </c>
      <c r="P5" s="33" t="s">
        <v>113</v>
      </c>
      <c r="Q5" s="114" t="s">
        <v>113</v>
      </c>
      <c r="R5" s="33" t="s">
        <v>113</v>
      </c>
      <c r="S5" s="33" t="s">
        <v>113</v>
      </c>
      <c r="T5" s="33" t="s">
        <v>113</v>
      </c>
      <c r="U5" s="33" t="s">
        <v>113</v>
      </c>
      <c r="V5" s="33" t="s">
        <v>113</v>
      </c>
      <c r="W5" s="33" t="s">
        <v>113</v>
      </c>
    </row>
    <row r="6" spans="1:23" ht="22.5" customHeight="1" x14ac:dyDescent="0.2">
      <c r="A6" s="8"/>
      <c r="B6" s="8"/>
      <c r="C6" s="6" t="s">
        <v>5</v>
      </c>
      <c r="D6" s="75"/>
      <c r="E6" s="243"/>
      <c r="F6" s="246"/>
      <c r="G6" s="75"/>
      <c r="H6" s="75"/>
      <c r="I6" s="33" t="s">
        <v>6</v>
      </c>
      <c r="J6" s="114" t="s">
        <v>6</v>
      </c>
      <c r="K6" s="33" t="s">
        <v>6</v>
      </c>
      <c r="L6" s="33" t="s">
        <v>6</v>
      </c>
      <c r="M6" s="89"/>
      <c r="N6" s="114" t="s">
        <v>6</v>
      </c>
      <c r="O6" s="33" t="s">
        <v>6</v>
      </c>
      <c r="P6" s="33" t="s">
        <v>6</v>
      </c>
      <c r="Q6" s="114" t="s">
        <v>6</v>
      </c>
      <c r="R6" s="33" t="s">
        <v>6</v>
      </c>
      <c r="S6" s="33" t="s">
        <v>6</v>
      </c>
      <c r="T6" s="33" t="s">
        <v>6</v>
      </c>
      <c r="U6" s="33" t="s">
        <v>6</v>
      </c>
      <c r="V6" s="33" t="s">
        <v>6</v>
      </c>
      <c r="W6" s="33" t="s">
        <v>6</v>
      </c>
    </row>
    <row r="7" spans="1:23" ht="15" customHeight="1" x14ac:dyDescent="0.2">
      <c r="A7" s="9"/>
      <c r="B7" s="9"/>
      <c r="C7" s="270" t="s">
        <v>141</v>
      </c>
      <c r="D7" s="271"/>
      <c r="E7" s="271"/>
      <c r="F7" s="86"/>
      <c r="G7" s="92"/>
      <c r="H7" s="92"/>
      <c r="I7" s="87"/>
      <c r="J7" s="115"/>
      <c r="K7" s="87"/>
      <c r="L7" s="87"/>
      <c r="M7" s="90"/>
      <c r="N7" s="160"/>
      <c r="O7" s="87"/>
      <c r="P7" s="87"/>
      <c r="Q7" s="115"/>
      <c r="R7" s="87"/>
      <c r="S7" s="87"/>
      <c r="T7" s="87"/>
      <c r="U7" s="87"/>
      <c r="V7" s="87"/>
      <c r="W7" s="87"/>
    </row>
    <row r="8" spans="1:23" ht="15" customHeight="1" x14ac:dyDescent="0.2">
      <c r="A8" s="8" t="s">
        <v>7</v>
      </c>
      <c r="B8" s="8" t="s">
        <v>8</v>
      </c>
      <c r="C8" s="83" t="s">
        <v>142</v>
      </c>
      <c r="D8" s="32" t="s">
        <v>10</v>
      </c>
      <c r="E8" s="32" t="s">
        <v>121</v>
      </c>
      <c r="F8" s="56">
        <v>0.04</v>
      </c>
      <c r="G8" s="32" t="s">
        <v>161</v>
      </c>
      <c r="H8" s="32" t="s">
        <v>13</v>
      </c>
      <c r="I8" s="10" t="s">
        <v>188</v>
      </c>
      <c r="J8" s="118">
        <v>0.9</v>
      </c>
      <c r="K8" s="10">
        <v>5.7</v>
      </c>
      <c r="L8" s="10">
        <v>5.8</v>
      </c>
      <c r="M8" s="57">
        <f t="shared" ref="M8:M9" si="0">ABS(K8-L8)/AVERAGE(K8:L8)</f>
        <v>1.7391304347826025E-2</v>
      </c>
      <c r="N8" s="118">
        <v>13</v>
      </c>
      <c r="O8" s="10" t="s">
        <v>14</v>
      </c>
      <c r="P8" s="45" t="s">
        <v>321</v>
      </c>
      <c r="Q8" s="133" t="s">
        <v>34</v>
      </c>
      <c r="R8" s="10" t="s">
        <v>14</v>
      </c>
      <c r="S8" s="10" t="s">
        <v>14</v>
      </c>
      <c r="T8" s="10" t="s">
        <v>14</v>
      </c>
      <c r="U8" s="10">
        <v>0.39</v>
      </c>
      <c r="V8" s="10" t="s">
        <v>14</v>
      </c>
      <c r="W8" s="10" t="s">
        <v>14</v>
      </c>
    </row>
    <row r="9" spans="1:23" ht="15" customHeight="1" x14ac:dyDescent="0.2">
      <c r="A9" s="8"/>
      <c r="B9" s="8"/>
      <c r="C9" s="83" t="s">
        <v>143</v>
      </c>
      <c r="D9" s="32"/>
      <c r="E9" s="32" t="s">
        <v>121</v>
      </c>
      <c r="F9" s="56">
        <v>0.04</v>
      </c>
      <c r="G9" s="32" t="s">
        <v>13</v>
      </c>
      <c r="H9" s="32" t="s">
        <v>13</v>
      </c>
      <c r="I9" s="10" t="s">
        <v>320</v>
      </c>
      <c r="J9" s="118">
        <v>1.5</v>
      </c>
      <c r="K9" s="10">
        <v>10</v>
      </c>
      <c r="L9" s="10">
        <v>9.8000000000000007</v>
      </c>
      <c r="M9" s="57">
        <f t="shared" si="0"/>
        <v>2.0202020202020131E-2</v>
      </c>
      <c r="N9" s="118" t="s">
        <v>196</v>
      </c>
      <c r="O9" s="10" t="s">
        <v>14</v>
      </c>
      <c r="P9" s="10" t="s">
        <v>34</v>
      </c>
      <c r="Q9" s="118" t="s">
        <v>34</v>
      </c>
      <c r="R9" s="10" t="s">
        <v>14</v>
      </c>
      <c r="S9" s="10" t="s">
        <v>14</v>
      </c>
      <c r="T9" s="10" t="s">
        <v>14</v>
      </c>
      <c r="U9" s="10">
        <v>0.96</v>
      </c>
      <c r="V9" s="10">
        <v>0.34</v>
      </c>
      <c r="W9" s="10" t="s">
        <v>14</v>
      </c>
    </row>
    <row r="10" spans="1:23" ht="15" customHeight="1" x14ac:dyDescent="0.2">
      <c r="A10" s="8"/>
      <c r="B10" s="8"/>
      <c r="C10" s="83" t="s">
        <v>144</v>
      </c>
      <c r="D10" s="32"/>
      <c r="E10" s="32" t="s">
        <v>121</v>
      </c>
      <c r="F10" s="56">
        <v>0.04</v>
      </c>
      <c r="G10" s="32" t="s">
        <v>13</v>
      </c>
      <c r="H10" s="32" t="s">
        <v>13</v>
      </c>
      <c r="I10" s="10" t="s">
        <v>14</v>
      </c>
      <c r="J10" s="118" t="s">
        <v>187</v>
      </c>
      <c r="K10" s="10" t="s">
        <v>196</v>
      </c>
      <c r="L10" s="10" t="s">
        <v>196</v>
      </c>
      <c r="M10" s="10" t="s">
        <v>456</v>
      </c>
      <c r="N10" s="118" t="s">
        <v>196</v>
      </c>
      <c r="O10" s="10" t="s">
        <v>14</v>
      </c>
      <c r="P10" s="10" t="s">
        <v>346</v>
      </c>
      <c r="Q10" s="118" t="s">
        <v>229</v>
      </c>
      <c r="R10" s="10" t="s">
        <v>14</v>
      </c>
      <c r="S10" s="10" t="s">
        <v>14</v>
      </c>
      <c r="T10" s="10" t="s">
        <v>14</v>
      </c>
      <c r="U10" s="10" t="s">
        <v>14</v>
      </c>
      <c r="V10" s="10" t="s">
        <v>14</v>
      </c>
      <c r="W10" s="10" t="s">
        <v>14</v>
      </c>
    </row>
    <row r="11" spans="1:23" ht="15" customHeight="1" x14ac:dyDescent="0.2">
      <c r="A11" s="8"/>
      <c r="B11" s="8"/>
      <c r="C11" s="83" t="s">
        <v>145</v>
      </c>
      <c r="D11" s="32"/>
      <c r="E11" s="32" t="s">
        <v>121</v>
      </c>
      <c r="F11" s="56">
        <v>0.04</v>
      </c>
      <c r="G11" s="32" t="s">
        <v>13</v>
      </c>
      <c r="H11" s="32" t="s">
        <v>13</v>
      </c>
      <c r="I11" s="10" t="s">
        <v>14</v>
      </c>
      <c r="J11" s="118" t="s">
        <v>187</v>
      </c>
      <c r="K11" s="10" t="s">
        <v>196</v>
      </c>
      <c r="L11" s="10" t="s">
        <v>196</v>
      </c>
      <c r="M11" s="10" t="s">
        <v>456</v>
      </c>
      <c r="N11" s="118" t="s">
        <v>196</v>
      </c>
      <c r="O11" s="10" t="s">
        <v>14</v>
      </c>
      <c r="P11" s="10" t="s">
        <v>347</v>
      </c>
      <c r="Q11" s="118" t="s">
        <v>321</v>
      </c>
      <c r="R11" s="10" t="s">
        <v>14</v>
      </c>
      <c r="S11" s="10" t="s">
        <v>14</v>
      </c>
      <c r="T11" s="10" t="s">
        <v>14</v>
      </c>
      <c r="U11" s="10" t="s">
        <v>14</v>
      </c>
      <c r="V11" s="10" t="s">
        <v>14</v>
      </c>
      <c r="W11" s="10" t="s">
        <v>14</v>
      </c>
    </row>
    <row r="12" spans="1:23" ht="15" customHeight="1" x14ac:dyDescent="0.2">
      <c r="A12" s="8"/>
      <c r="B12" s="8"/>
      <c r="C12" s="83" t="s">
        <v>146</v>
      </c>
      <c r="D12" s="32"/>
      <c r="E12" s="32" t="s">
        <v>121</v>
      </c>
      <c r="F12" s="56">
        <v>0.04</v>
      </c>
      <c r="G12" s="32" t="s">
        <v>13</v>
      </c>
      <c r="H12" s="32" t="s">
        <v>13</v>
      </c>
      <c r="I12" s="10" t="s">
        <v>14</v>
      </c>
      <c r="J12" s="118" t="s">
        <v>187</v>
      </c>
      <c r="K12" s="10" t="s">
        <v>196</v>
      </c>
      <c r="L12" s="10" t="s">
        <v>196</v>
      </c>
      <c r="M12" s="10" t="s">
        <v>456</v>
      </c>
      <c r="N12" s="118" t="s">
        <v>196</v>
      </c>
      <c r="O12" s="10" t="s">
        <v>14</v>
      </c>
      <c r="P12" s="10" t="s">
        <v>348</v>
      </c>
      <c r="Q12" s="118" t="s">
        <v>349</v>
      </c>
      <c r="R12" s="10" t="s">
        <v>14</v>
      </c>
      <c r="S12" s="10" t="s">
        <v>14</v>
      </c>
      <c r="T12" s="10" t="s">
        <v>14</v>
      </c>
      <c r="U12" s="10" t="s">
        <v>14</v>
      </c>
      <c r="V12" s="10" t="s">
        <v>14</v>
      </c>
      <c r="W12" s="10" t="s">
        <v>14</v>
      </c>
    </row>
    <row r="13" spans="1:23" ht="15" customHeight="1" x14ac:dyDescent="0.2">
      <c r="A13" s="8"/>
      <c r="B13" s="8"/>
      <c r="C13" s="83" t="s">
        <v>147</v>
      </c>
      <c r="D13" s="32"/>
      <c r="E13" s="32" t="s">
        <v>121</v>
      </c>
      <c r="F13" s="56">
        <v>0.04</v>
      </c>
      <c r="G13" s="32" t="s">
        <v>13</v>
      </c>
      <c r="H13" s="32" t="s">
        <v>13</v>
      </c>
      <c r="I13" s="10" t="s">
        <v>14</v>
      </c>
      <c r="J13" s="118" t="s">
        <v>187</v>
      </c>
      <c r="K13" s="10">
        <v>1.5</v>
      </c>
      <c r="L13" s="10">
        <v>1.6</v>
      </c>
      <c r="M13" s="57">
        <f t="shared" ref="M13:M17" si="1">ABS(K13-L13)/AVERAGE(K13:L13)</f>
        <v>6.4516129032258118E-2</v>
      </c>
      <c r="N13" s="118">
        <v>2.5</v>
      </c>
      <c r="O13" s="10" t="s">
        <v>14</v>
      </c>
      <c r="P13" s="10" t="s">
        <v>347</v>
      </c>
      <c r="Q13" s="118" t="s">
        <v>350</v>
      </c>
      <c r="R13" s="10" t="s">
        <v>14</v>
      </c>
      <c r="S13" s="10" t="s">
        <v>14</v>
      </c>
      <c r="T13" s="10" t="s">
        <v>14</v>
      </c>
      <c r="U13" s="10" t="s">
        <v>14</v>
      </c>
      <c r="V13" s="10" t="s">
        <v>14</v>
      </c>
      <c r="W13" s="10" t="s">
        <v>14</v>
      </c>
    </row>
    <row r="14" spans="1:23" ht="15" customHeight="1" x14ac:dyDescent="0.2">
      <c r="A14" s="8"/>
      <c r="B14" s="8"/>
      <c r="C14" s="93" t="s">
        <v>148</v>
      </c>
      <c r="D14" s="32" t="s">
        <v>10</v>
      </c>
      <c r="E14" s="32" t="s">
        <v>121</v>
      </c>
      <c r="F14" s="56">
        <v>0.04</v>
      </c>
      <c r="G14" s="32" t="s">
        <v>443</v>
      </c>
      <c r="H14" s="32" t="s">
        <v>13</v>
      </c>
      <c r="I14" s="45" t="s">
        <v>130</v>
      </c>
      <c r="J14" s="133">
        <v>0.98</v>
      </c>
      <c r="K14" s="45">
        <v>5.3</v>
      </c>
      <c r="L14" s="45">
        <v>5.2</v>
      </c>
      <c r="M14" s="57">
        <f t="shared" si="1"/>
        <v>1.904761904761898E-2</v>
      </c>
      <c r="N14" s="133">
        <v>13</v>
      </c>
      <c r="O14" s="10" t="s">
        <v>14</v>
      </c>
      <c r="P14" s="45" t="s">
        <v>34</v>
      </c>
      <c r="Q14" s="133" t="s">
        <v>34</v>
      </c>
      <c r="R14" s="10" t="s">
        <v>14</v>
      </c>
      <c r="S14" s="10" t="s">
        <v>14</v>
      </c>
      <c r="T14" s="10" t="s">
        <v>14</v>
      </c>
      <c r="U14" s="45">
        <v>0.35</v>
      </c>
      <c r="V14" s="10" t="s">
        <v>14</v>
      </c>
      <c r="W14" s="10" t="s">
        <v>14</v>
      </c>
    </row>
    <row r="15" spans="1:23" ht="15" customHeight="1" x14ac:dyDescent="0.2">
      <c r="A15" s="8" t="s">
        <v>21</v>
      </c>
      <c r="B15" s="8" t="s">
        <v>8</v>
      </c>
      <c r="C15" s="93" t="s">
        <v>149</v>
      </c>
      <c r="D15" s="32" t="s">
        <v>22</v>
      </c>
      <c r="E15" s="32" t="s">
        <v>121</v>
      </c>
      <c r="F15" s="56">
        <v>0.04</v>
      </c>
      <c r="G15" s="32" t="s">
        <v>444</v>
      </c>
      <c r="H15" s="32" t="s">
        <v>13</v>
      </c>
      <c r="I15" s="45">
        <v>1.3</v>
      </c>
      <c r="J15" s="133">
        <v>4.2</v>
      </c>
      <c r="K15" s="45">
        <v>51</v>
      </c>
      <c r="L15" s="45">
        <v>60</v>
      </c>
      <c r="M15" s="57">
        <f t="shared" si="1"/>
        <v>0.16216216216216217</v>
      </c>
      <c r="N15" s="133">
        <v>89</v>
      </c>
      <c r="O15" s="10" t="s">
        <v>14</v>
      </c>
      <c r="P15" s="45" t="s">
        <v>351</v>
      </c>
      <c r="Q15" s="133" t="s">
        <v>352</v>
      </c>
      <c r="R15" s="10" t="s">
        <v>14</v>
      </c>
      <c r="S15" s="10" t="s">
        <v>14</v>
      </c>
      <c r="T15" s="10" t="s">
        <v>14</v>
      </c>
      <c r="U15" s="10">
        <v>0.23</v>
      </c>
      <c r="V15" s="10" t="s">
        <v>14</v>
      </c>
      <c r="W15" s="10" t="s">
        <v>14</v>
      </c>
    </row>
    <row r="16" spans="1:23" ht="15" customHeight="1" x14ac:dyDescent="0.2">
      <c r="A16" s="8" t="s">
        <v>23</v>
      </c>
      <c r="B16" s="8" t="s">
        <v>8</v>
      </c>
      <c r="C16" s="93" t="s">
        <v>150</v>
      </c>
      <c r="D16" s="32" t="s">
        <v>24</v>
      </c>
      <c r="E16" s="32" t="s">
        <v>121</v>
      </c>
      <c r="F16" s="56">
        <v>0.04</v>
      </c>
      <c r="G16" s="32" t="s">
        <v>443</v>
      </c>
      <c r="H16" s="32" t="s">
        <v>13</v>
      </c>
      <c r="I16" s="45">
        <v>3.2</v>
      </c>
      <c r="J16" s="133">
        <v>6.5</v>
      </c>
      <c r="K16" s="45">
        <v>45</v>
      </c>
      <c r="L16" s="45">
        <v>44</v>
      </c>
      <c r="M16" s="57">
        <f t="shared" si="1"/>
        <v>2.247191011235955E-2</v>
      </c>
      <c r="N16" s="133">
        <v>71</v>
      </c>
      <c r="O16" s="10" t="s">
        <v>14</v>
      </c>
      <c r="P16" s="45" t="s">
        <v>34</v>
      </c>
      <c r="Q16" s="133" t="s">
        <v>34</v>
      </c>
      <c r="R16" s="10" t="s">
        <v>14</v>
      </c>
      <c r="S16" s="10" t="s">
        <v>14</v>
      </c>
      <c r="T16" s="10" t="s">
        <v>14</v>
      </c>
      <c r="U16" s="45">
        <v>3.9</v>
      </c>
      <c r="V16" s="45">
        <v>0.22</v>
      </c>
      <c r="W16" s="10" t="s">
        <v>14</v>
      </c>
    </row>
    <row r="17" spans="1:23" ht="15" customHeight="1" x14ac:dyDescent="0.2">
      <c r="A17" s="8" t="s">
        <v>25</v>
      </c>
      <c r="B17" s="8" t="s">
        <v>8</v>
      </c>
      <c r="C17" s="93" t="s">
        <v>151</v>
      </c>
      <c r="D17" s="32" t="s">
        <v>26</v>
      </c>
      <c r="E17" s="32" t="s">
        <v>121</v>
      </c>
      <c r="F17" s="56">
        <v>0.04</v>
      </c>
      <c r="G17" s="32" t="s">
        <v>443</v>
      </c>
      <c r="H17" s="32" t="s">
        <v>13</v>
      </c>
      <c r="I17" s="10" t="s">
        <v>65</v>
      </c>
      <c r="J17" s="133">
        <v>0.35</v>
      </c>
      <c r="K17" s="45">
        <v>7.3</v>
      </c>
      <c r="L17" s="45">
        <v>7.9</v>
      </c>
      <c r="M17" s="57">
        <f t="shared" si="1"/>
        <v>7.894736842105271E-2</v>
      </c>
      <c r="N17" s="133">
        <v>12</v>
      </c>
      <c r="O17" s="10" t="s">
        <v>14</v>
      </c>
      <c r="P17" s="45" t="s">
        <v>321</v>
      </c>
      <c r="Q17" s="133" t="s">
        <v>34</v>
      </c>
      <c r="R17" s="10" t="s">
        <v>14</v>
      </c>
      <c r="S17" s="10" t="s">
        <v>14</v>
      </c>
      <c r="T17" s="10" t="s">
        <v>14</v>
      </c>
      <c r="U17" s="10">
        <v>4.8000000000000001E-2</v>
      </c>
      <c r="V17" s="10" t="s">
        <v>14</v>
      </c>
      <c r="W17" s="10" t="s">
        <v>14</v>
      </c>
    </row>
    <row r="18" spans="1:23" ht="15" customHeight="1" x14ac:dyDescent="0.2">
      <c r="A18" s="8" t="s">
        <v>28</v>
      </c>
      <c r="B18" s="8" t="s">
        <v>8</v>
      </c>
      <c r="C18" s="93" t="s">
        <v>152</v>
      </c>
      <c r="D18" s="32" t="s">
        <v>29</v>
      </c>
      <c r="E18" s="32" t="s">
        <v>121</v>
      </c>
      <c r="F18" s="56">
        <v>0.04</v>
      </c>
      <c r="G18" s="32" t="s">
        <v>443</v>
      </c>
      <c r="H18" s="32" t="s">
        <v>13</v>
      </c>
      <c r="I18" s="10" t="s">
        <v>14</v>
      </c>
      <c r="J18" s="118" t="s">
        <v>187</v>
      </c>
      <c r="K18" s="10" t="s">
        <v>196</v>
      </c>
      <c r="L18" s="10" t="s">
        <v>196</v>
      </c>
      <c r="M18" s="10" t="s">
        <v>456</v>
      </c>
      <c r="N18" s="118" t="s">
        <v>196</v>
      </c>
      <c r="O18" s="10" t="s">
        <v>14</v>
      </c>
      <c r="P18" s="45" t="s">
        <v>321</v>
      </c>
      <c r="Q18" s="133" t="s">
        <v>34</v>
      </c>
      <c r="R18" s="10" t="s">
        <v>14</v>
      </c>
      <c r="S18" s="10" t="s">
        <v>14</v>
      </c>
      <c r="T18" s="10" t="s">
        <v>14</v>
      </c>
      <c r="U18" s="10" t="s">
        <v>14</v>
      </c>
      <c r="V18" s="10" t="s">
        <v>14</v>
      </c>
      <c r="W18" s="10" t="s">
        <v>14</v>
      </c>
    </row>
    <row r="19" spans="1:23" ht="15" customHeight="1" x14ac:dyDescent="0.2">
      <c r="A19" s="8" t="s">
        <v>30</v>
      </c>
      <c r="B19" s="8" t="s">
        <v>8</v>
      </c>
      <c r="C19" s="93" t="s">
        <v>153</v>
      </c>
      <c r="D19" s="32" t="s">
        <v>31</v>
      </c>
      <c r="E19" s="32" t="s">
        <v>121</v>
      </c>
      <c r="F19" s="56">
        <v>0.04</v>
      </c>
      <c r="G19" s="32" t="s">
        <v>13</v>
      </c>
      <c r="H19" s="32" t="s">
        <v>13</v>
      </c>
      <c r="I19" s="10" t="s">
        <v>14</v>
      </c>
      <c r="J19" s="118" t="s">
        <v>187</v>
      </c>
      <c r="K19" s="10" t="s">
        <v>196</v>
      </c>
      <c r="L19" s="10" t="s">
        <v>196</v>
      </c>
      <c r="M19" s="10" t="s">
        <v>456</v>
      </c>
      <c r="N19" s="118" t="s">
        <v>196</v>
      </c>
      <c r="O19" s="10" t="s">
        <v>14</v>
      </c>
      <c r="P19" s="10" t="s">
        <v>355</v>
      </c>
      <c r="Q19" s="118" t="s">
        <v>34</v>
      </c>
      <c r="R19" s="10" t="s">
        <v>14</v>
      </c>
      <c r="S19" s="10" t="s">
        <v>14</v>
      </c>
      <c r="T19" s="10" t="s">
        <v>14</v>
      </c>
      <c r="U19" s="10" t="s">
        <v>14</v>
      </c>
      <c r="V19" s="10" t="s">
        <v>14</v>
      </c>
      <c r="W19" s="10" t="s">
        <v>14</v>
      </c>
    </row>
    <row r="20" spans="1:23" ht="15" customHeight="1" x14ac:dyDescent="0.2">
      <c r="A20" s="8"/>
      <c r="B20" s="8"/>
      <c r="C20" s="93" t="s">
        <v>154</v>
      </c>
      <c r="D20" s="32" t="s">
        <v>33</v>
      </c>
      <c r="E20" s="32" t="s">
        <v>121</v>
      </c>
      <c r="F20" s="56">
        <v>0.04</v>
      </c>
      <c r="G20" s="32" t="s">
        <v>444</v>
      </c>
      <c r="H20" s="32" t="s">
        <v>464</v>
      </c>
      <c r="I20" s="32" t="s">
        <v>304</v>
      </c>
      <c r="J20" s="158" t="s">
        <v>544</v>
      </c>
      <c r="K20" s="55">
        <v>17</v>
      </c>
      <c r="L20" s="55">
        <v>21</v>
      </c>
      <c r="M20" s="57">
        <f t="shared" ref="M20:M21" si="2">ABS(K20-L20)/AVERAGE(K20:L20)</f>
        <v>0.21052631578947367</v>
      </c>
      <c r="N20" s="161">
        <v>12</v>
      </c>
      <c r="O20" s="32" t="s">
        <v>14</v>
      </c>
      <c r="P20" s="64" t="s">
        <v>349</v>
      </c>
      <c r="Q20" s="164" t="s">
        <v>352</v>
      </c>
      <c r="R20" s="32" t="s">
        <v>14</v>
      </c>
      <c r="S20" s="32" t="s">
        <v>14</v>
      </c>
      <c r="T20" s="32" t="s">
        <v>14</v>
      </c>
      <c r="U20" s="32" t="s">
        <v>331</v>
      </c>
      <c r="V20" s="32" t="s">
        <v>14</v>
      </c>
      <c r="W20" s="32" t="s">
        <v>14</v>
      </c>
    </row>
    <row r="21" spans="1:23" customFormat="1" ht="15" customHeight="1" x14ac:dyDescent="0.2">
      <c r="A21" s="4" t="s">
        <v>35</v>
      </c>
      <c r="B21" s="20" t="s">
        <v>119</v>
      </c>
      <c r="C21" s="94" t="s">
        <v>155</v>
      </c>
      <c r="D21" s="16" t="s">
        <v>120</v>
      </c>
      <c r="E21" s="32" t="s">
        <v>121</v>
      </c>
      <c r="F21" s="56">
        <v>0.04</v>
      </c>
      <c r="G21" s="11">
        <v>0.2</v>
      </c>
      <c r="H21" s="32" t="s">
        <v>13</v>
      </c>
      <c r="I21" s="51">
        <v>2.7</v>
      </c>
      <c r="J21" s="159">
        <v>7.9</v>
      </c>
      <c r="K21" s="59">
        <v>29</v>
      </c>
      <c r="L21" s="59">
        <v>26</v>
      </c>
      <c r="M21" s="57">
        <f t="shared" si="2"/>
        <v>0.10909090909090909</v>
      </c>
      <c r="N21" s="162">
        <v>46</v>
      </c>
      <c r="O21" s="11" t="s">
        <v>14</v>
      </c>
      <c r="P21" s="51" t="s">
        <v>347</v>
      </c>
      <c r="Q21" s="159" t="s">
        <v>350</v>
      </c>
      <c r="R21" s="11" t="s">
        <v>14</v>
      </c>
      <c r="S21" s="11" t="s">
        <v>14</v>
      </c>
      <c r="T21" s="11" t="s">
        <v>14</v>
      </c>
      <c r="U21" s="51">
        <v>5.2</v>
      </c>
      <c r="V21" s="51">
        <v>0.39</v>
      </c>
      <c r="W21" s="10" t="s">
        <v>14</v>
      </c>
    </row>
    <row r="22" spans="1:23" customFormat="1" ht="15" customHeight="1" x14ac:dyDescent="0.2">
      <c r="A22" s="4" t="s">
        <v>35</v>
      </c>
      <c r="B22" s="20" t="s">
        <v>119</v>
      </c>
      <c r="C22" s="94" t="s">
        <v>156</v>
      </c>
      <c r="D22" s="16" t="s">
        <v>120</v>
      </c>
      <c r="E22" s="32" t="s">
        <v>121</v>
      </c>
      <c r="F22" s="56">
        <v>0.04</v>
      </c>
      <c r="G22" s="11" t="s">
        <v>13</v>
      </c>
      <c r="H22" s="32" t="s">
        <v>13</v>
      </c>
      <c r="I22" s="11" t="s">
        <v>14</v>
      </c>
      <c r="J22" s="118" t="s">
        <v>187</v>
      </c>
      <c r="K22" s="11" t="s">
        <v>196</v>
      </c>
      <c r="L22" s="11" t="s">
        <v>196</v>
      </c>
      <c r="M22" s="10" t="s">
        <v>456</v>
      </c>
      <c r="N22" s="163" t="s">
        <v>196</v>
      </c>
      <c r="O22" s="11" t="s">
        <v>14</v>
      </c>
      <c r="P22" s="11" t="s">
        <v>66</v>
      </c>
      <c r="Q22" s="163" t="s">
        <v>34</v>
      </c>
      <c r="R22" s="11" t="s">
        <v>14</v>
      </c>
      <c r="S22" s="11" t="s">
        <v>14</v>
      </c>
      <c r="T22" s="11" t="s">
        <v>14</v>
      </c>
      <c r="U22" s="11" t="s">
        <v>14</v>
      </c>
      <c r="V22" s="11" t="s">
        <v>14</v>
      </c>
      <c r="W22" s="10" t="s">
        <v>14</v>
      </c>
    </row>
    <row r="23" spans="1:23" customFormat="1" ht="15" customHeight="1" x14ac:dyDescent="0.2">
      <c r="A23" s="4" t="s">
        <v>35</v>
      </c>
      <c r="B23" s="20" t="s">
        <v>119</v>
      </c>
      <c r="C23" s="94" t="s">
        <v>157</v>
      </c>
      <c r="D23" s="16" t="s">
        <v>120</v>
      </c>
      <c r="E23" s="32" t="s">
        <v>121</v>
      </c>
      <c r="F23" s="56">
        <v>0.04</v>
      </c>
      <c r="G23" s="11" t="s">
        <v>13</v>
      </c>
      <c r="H23" s="32" t="s">
        <v>13</v>
      </c>
      <c r="I23" s="11" t="s">
        <v>14</v>
      </c>
      <c r="J23" s="118" t="s">
        <v>187</v>
      </c>
      <c r="K23" s="11" t="s">
        <v>196</v>
      </c>
      <c r="L23" s="11" t="s">
        <v>196</v>
      </c>
      <c r="M23" s="10" t="s">
        <v>456</v>
      </c>
      <c r="N23" s="163" t="s">
        <v>196</v>
      </c>
      <c r="O23" s="11" t="s">
        <v>14</v>
      </c>
      <c r="P23" s="11" t="s">
        <v>357</v>
      </c>
      <c r="Q23" s="163" t="s">
        <v>34</v>
      </c>
      <c r="R23" s="11" t="s">
        <v>14</v>
      </c>
      <c r="S23" s="11" t="s">
        <v>14</v>
      </c>
      <c r="T23" s="11" t="s">
        <v>14</v>
      </c>
      <c r="U23" s="11" t="s">
        <v>14</v>
      </c>
      <c r="V23" s="11" t="s">
        <v>14</v>
      </c>
      <c r="W23" s="11" t="s">
        <v>14</v>
      </c>
    </row>
    <row r="24" spans="1:23" customFormat="1" ht="15" customHeight="1" x14ac:dyDescent="0.2">
      <c r="A24" s="4" t="s">
        <v>35</v>
      </c>
      <c r="B24" s="20" t="s">
        <v>119</v>
      </c>
      <c r="C24" s="94" t="s">
        <v>158</v>
      </c>
      <c r="D24" s="16" t="s">
        <v>120</v>
      </c>
      <c r="E24" s="32" t="s">
        <v>121</v>
      </c>
      <c r="F24" s="56">
        <v>0.04</v>
      </c>
      <c r="G24" s="11" t="s">
        <v>13</v>
      </c>
      <c r="H24" s="11" t="s">
        <v>13</v>
      </c>
      <c r="I24" s="11" t="s">
        <v>14</v>
      </c>
      <c r="J24" s="118" t="s">
        <v>187</v>
      </c>
      <c r="K24" s="11" t="s">
        <v>196</v>
      </c>
      <c r="L24" s="11" t="s">
        <v>196</v>
      </c>
      <c r="M24" s="10" t="s">
        <v>456</v>
      </c>
      <c r="N24" s="163" t="s">
        <v>196</v>
      </c>
      <c r="O24" s="11" t="s">
        <v>14</v>
      </c>
      <c r="P24" s="11" t="s">
        <v>358</v>
      </c>
      <c r="Q24" s="163" t="s">
        <v>352</v>
      </c>
      <c r="R24" s="11" t="s">
        <v>14</v>
      </c>
      <c r="S24" s="11" t="s">
        <v>14</v>
      </c>
      <c r="T24" s="11" t="s">
        <v>14</v>
      </c>
      <c r="U24" s="11" t="s">
        <v>14</v>
      </c>
      <c r="V24" s="11" t="s">
        <v>14</v>
      </c>
      <c r="W24" s="11" t="s">
        <v>14</v>
      </c>
    </row>
    <row r="25" spans="1:23" ht="13.5" hidden="1" customHeight="1" x14ac:dyDescent="0.2">
      <c r="A25" s="8" t="s">
        <v>68</v>
      </c>
      <c r="B25" s="8" t="s">
        <v>69</v>
      </c>
      <c r="C25" s="12" t="s">
        <v>71</v>
      </c>
      <c r="D25" s="13" t="s">
        <v>72</v>
      </c>
      <c r="E25" s="14" t="s">
        <v>11</v>
      </c>
      <c r="F25" s="15"/>
      <c r="G25" s="15"/>
      <c r="H25" s="62"/>
    </row>
    <row r="26" spans="1:23" ht="13.5" hidden="1" customHeight="1" thickTop="1" x14ac:dyDescent="0.2">
      <c r="A26" s="8" t="s">
        <v>68</v>
      </c>
      <c r="B26" s="8" t="s">
        <v>69</v>
      </c>
      <c r="C26" s="12" t="s">
        <v>73</v>
      </c>
      <c r="D26" s="13" t="s">
        <v>74</v>
      </c>
      <c r="E26" s="14" t="s">
        <v>11</v>
      </c>
      <c r="F26" s="15"/>
      <c r="G26" s="15"/>
      <c r="H26" s="62"/>
    </row>
    <row r="27" spans="1:23" ht="13.5" hidden="1" customHeight="1" thickTop="1" x14ac:dyDescent="0.2">
      <c r="A27" s="8" t="s">
        <v>68</v>
      </c>
      <c r="B27" s="8" t="s">
        <v>69</v>
      </c>
      <c r="C27" s="12" t="s">
        <v>75</v>
      </c>
      <c r="D27" s="13" t="s">
        <v>76</v>
      </c>
      <c r="E27" s="14" t="s">
        <v>11</v>
      </c>
      <c r="F27" s="15"/>
      <c r="G27" s="15"/>
      <c r="H27" s="62"/>
    </row>
    <row r="28" spans="1:23" ht="13.5" hidden="1" customHeight="1" thickTop="1" x14ac:dyDescent="0.2">
      <c r="A28" s="8" t="s">
        <v>68</v>
      </c>
      <c r="B28" s="8" t="s">
        <v>69</v>
      </c>
      <c r="C28" s="12" t="s">
        <v>77</v>
      </c>
      <c r="D28" s="13" t="s">
        <v>78</v>
      </c>
      <c r="E28" s="14" t="s">
        <v>11</v>
      </c>
      <c r="F28" s="15"/>
      <c r="G28" s="15"/>
      <c r="H28" s="62"/>
    </row>
    <row r="29" spans="1:23" ht="13.5" hidden="1" customHeight="1" thickTop="1" x14ac:dyDescent="0.2">
      <c r="A29" s="8" t="s">
        <v>68</v>
      </c>
      <c r="B29" s="8" t="s">
        <v>69</v>
      </c>
      <c r="C29" s="12" t="s">
        <v>79</v>
      </c>
      <c r="D29" s="13" t="s">
        <v>80</v>
      </c>
      <c r="E29" s="14" t="s">
        <v>11</v>
      </c>
      <c r="F29" s="15"/>
      <c r="G29" s="15"/>
      <c r="H29" s="62"/>
    </row>
    <row r="30" spans="1:23" ht="13.5" hidden="1" customHeight="1" thickTop="1" x14ac:dyDescent="0.2">
      <c r="A30" s="8" t="s">
        <v>68</v>
      </c>
      <c r="B30" s="8" t="s">
        <v>69</v>
      </c>
      <c r="C30" s="12" t="s">
        <v>81</v>
      </c>
      <c r="D30" s="13" t="s">
        <v>82</v>
      </c>
      <c r="E30" s="14" t="s">
        <v>11</v>
      </c>
      <c r="F30" s="15"/>
      <c r="G30" s="15"/>
      <c r="H30" s="62"/>
    </row>
    <row r="31" spans="1:23" ht="17.45" hidden="1" customHeight="1" x14ac:dyDescent="0.2">
      <c r="A31" s="8" t="s">
        <v>68</v>
      </c>
      <c r="B31" s="8" t="s">
        <v>69</v>
      </c>
      <c r="C31" s="12" t="s">
        <v>83</v>
      </c>
      <c r="D31" s="13" t="s">
        <v>84</v>
      </c>
      <c r="E31" s="14" t="s">
        <v>11</v>
      </c>
      <c r="F31" s="15"/>
      <c r="G31" s="15"/>
      <c r="H31" s="62"/>
    </row>
    <row r="32" spans="1:23" ht="16.5" hidden="1" customHeight="1" x14ac:dyDescent="0.2">
      <c r="A32" s="8" t="s">
        <v>68</v>
      </c>
      <c r="B32" s="8" t="s">
        <v>69</v>
      </c>
      <c r="C32" s="12" t="s">
        <v>85</v>
      </c>
      <c r="D32" s="13" t="s">
        <v>86</v>
      </c>
      <c r="E32" s="14" t="s">
        <v>11</v>
      </c>
      <c r="F32" s="15"/>
      <c r="G32" s="15"/>
      <c r="H32" s="62"/>
    </row>
    <row r="33" spans="3:23" s="1" customFormat="1" ht="26.45" customHeight="1" x14ac:dyDescent="0.2">
      <c r="C33" s="84" t="s">
        <v>87</v>
      </c>
      <c r="D33" s="2"/>
    </row>
    <row r="34" spans="3:23" s="1" customFormat="1" ht="13.5" x14ac:dyDescent="0.2">
      <c r="C34" s="36" t="s">
        <v>39</v>
      </c>
      <c r="D34" s="2"/>
      <c r="E34" s="95" t="s">
        <v>445</v>
      </c>
      <c r="F34" s="95"/>
      <c r="G34" s="95"/>
      <c r="H34" s="95"/>
      <c r="I34" s="52"/>
      <c r="J34" s="52"/>
      <c r="K34" s="28"/>
      <c r="L34" s="28"/>
      <c r="M34" s="34"/>
      <c r="N34" s="102"/>
    </row>
    <row r="35" spans="3:23" s="1" customFormat="1" ht="13.5" x14ac:dyDescent="0.2">
      <c r="C35" s="36" t="s">
        <v>193</v>
      </c>
      <c r="D35" s="2"/>
      <c r="E35" s="95" t="s">
        <v>465</v>
      </c>
      <c r="F35" s="95"/>
      <c r="G35" s="95"/>
      <c r="H35" s="95"/>
      <c r="I35" s="52"/>
      <c r="J35" s="52"/>
      <c r="K35" s="60"/>
      <c r="L35" s="60"/>
      <c r="M35" s="148"/>
      <c r="N35" s="102"/>
    </row>
    <row r="36" spans="3:23" s="37" customFormat="1" x14ac:dyDescent="0.2">
      <c r="C36" s="38" t="s">
        <v>105</v>
      </c>
      <c r="D36" s="39" t="s">
        <v>88</v>
      </c>
      <c r="E36" s="97" t="s">
        <v>462</v>
      </c>
      <c r="F36" s="97"/>
      <c r="G36" s="97"/>
      <c r="H36" s="6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</row>
    <row r="37" spans="3:23" s="37" customFormat="1" x14ac:dyDescent="0.2">
      <c r="C37" s="63" t="s">
        <v>466</v>
      </c>
      <c r="D37" s="39" t="s">
        <v>88</v>
      </c>
      <c r="E37" s="97" t="s">
        <v>467</v>
      </c>
      <c r="F37" s="97"/>
      <c r="G37" s="97"/>
      <c r="H37" s="61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</row>
    <row r="38" spans="3:23" s="1" customFormat="1" ht="12" customHeight="1" x14ac:dyDescent="0.2">
      <c r="C38" s="3" t="s">
        <v>13</v>
      </c>
      <c r="D38" s="2" t="s">
        <v>89</v>
      </c>
      <c r="E38" s="2" t="s">
        <v>89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3:23" s="1" customFormat="1" ht="15" customHeight="1" x14ac:dyDescent="0.2">
      <c r="C39" s="3" t="s">
        <v>90</v>
      </c>
      <c r="D39" s="2" t="s">
        <v>91</v>
      </c>
      <c r="E39" s="272" t="s">
        <v>91</v>
      </c>
      <c r="F39" s="272"/>
      <c r="G39" s="272"/>
      <c r="H39" s="273"/>
      <c r="I39" s="27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3:23" s="1" customFormat="1" ht="13.5" customHeight="1" x14ac:dyDescent="0.2">
      <c r="C40" s="3" t="s">
        <v>1</v>
      </c>
      <c r="D40" s="2"/>
      <c r="E40" s="2" t="s">
        <v>95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3:23" s="1" customFormat="1" ht="13.5" customHeight="1" x14ac:dyDescent="0.2">
      <c r="C41" s="42" t="s">
        <v>160</v>
      </c>
      <c r="D41" s="2"/>
      <c r="E41" s="2" t="s">
        <v>96</v>
      </c>
      <c r="F41" s="2"/>
      <c r="G41" s="2"/>
      <c r="H41" s="2"/>
    </row>
    <row r="42" spans="3:23" s="1" customFormat="1" x14ac:dyDescent="0.2">
      <c r="C42" s="3" t="s">
        <v>93</v>
      </c>
      <c r="D42" s="2"/>
      <c r="E42" s="2" t="s">
        <v>94</v>
      </c>
    </row>
    <row r="43" spans="3:23" x14ac:dyDescent="0.2">
      <c r="C43" s="58" t="s">
        <v>456</v>
      </c>
      <c r="E43" s="5" t="s">
        <v>459</v>
      </c>
    </row>
  </sheetData>
  <mergeCells count="6">
    <mergeCell ref="E39:I39"/>
    <mergeCell ref="H3:H5"/>
    <mergeCell ref="E3:E6"/>
    <mergeCell ref="F3:F6"/>
    <mergeCell ref="G3:G5"/>
    <mergeCell ref="C7:E7"/>
  </mergeCells>
  <printOptions horizontalCentered="1"/>
  <pageMargins left="0.70866141732283505" right="0.70866141732283505" top="1.69291338582677" bottom="0.74803149606299202" header="0.66929133858267698" footer="0.31496062992126"/>
  <pageSetup paperSize="17" scale="70" fitToWidth="0" orientation="landscape" r:id="rId1"/>
  <headerFooter alignWithMargins="0">
    <oddHeader>&amp;L&amp;"Arial,Bold"&amp;K04+000Table 8
Sump Analytical Results
Perfluorinated Compounds&amp;R&amp;G</oddHeader>
    <oddFooter>&amp;L&amp;8Project No. 102089-002&amp;R&amp;8&amp;P/&amp;N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9"/>
  <sheetViews>
    <sheetView topLeftCell="C4" zoomScaleNormal="100" zoomScaleSheetLayoutView="100" workbookViewId="0">
      <selection activeCell="AD18" sqref="AC18:AD18"/>
    </sheetView>
  </sheetViews>
  <sheetFormatPr defaultColWidth="8.85546875" defaultRowHeight="12" x14ac:dyDescent="0.2"/>
  <cols>
    <col min="1" max="1" width="4.42578125" style="5" hidden="1" customWidth="1"/>
    <col min="2" max="2" width="25.7109375" style="5" hidden="1" customWidth="1"/>
    <col min="3" max="3" width="34.5703125" style="5" customWidth="1"/>
    <col min="4" max="4" width="12.7109375" style="5" hidden="1" customWidth="1"/>
    <col min="5" max="5" width="6.7109375" style="5" customWidth="1"/>
    <col min="6" max="6" width="7.5703125" style="5" customWidth="1"/>
    <col min="7" max="7" width="11" style="5" customWidth="1"/>
    <col min="8" max="8" width="10.7109375" style="5" customWidth="1"/>
    <col min="9" max="9" width="15.42578125" style="5" customWidth="1"/>
    <col min="10" max="10" width="13.85546875" style="5" customWidth="1"/>
    <col min="11" max="11" width="13.42578125" style="5" customWidth="1"/>
    <col min="12" max="13" width="11.28515625" style="5" customWidth="1"/>
    <col min="14" max="14" width="11.42578125" style="5" customWidth="1"/>
    <col min="15" max="15" width="11.28515625" style="5" customWidth="1"/>
    <col min="16" max="16" width="11.140625" style="5" customWidth="1"/>
    <col min="17" max="17" width="13.42578125" style="5" customWidth="1"/>
    <col min="18" max="18" width="5" style="5" customWidth="1"/>
    <col min="19" max="19" width="12" style="5" hidden="1" customWidth="1"/>
    <col min="20" max="20" width="11.7109375" style="5" hidden="1" customWidth="1"/>
    <col min="21" max="21" width="5" style="5" hidden="1" customWidth="1"/>
    <col min="22" max="22" width="11.7109375" style="5" hidden="1" customWidth="1"/>
    <col min="23" max="23" width="11" style="5" hidden="1" customWidth="1"/>
    <col min="24" max="16384" width="8.85546875" style="5"/>
  </cols>
  <sheetData>
    <row r="1" spans="1:23" s="18" customFormat="1" ht="33" hidden="1" customHeight="1" thickTop="1" x14ac:dyDescent="0.3">
      <c r="A1" s="17"/>
      <c r="B1" s="17"/>
      <c r="C1" s="21"/>
      <c r="D1" s="21"/>
      <c r="E1" s="21"/>
      <c r="F1" s="21"/>
      <c r="G1" s="21"/>
      <c r="H1" s="21"/>
      <c r="I1" s="21"/>
      <c r="J1" s="21"/>
      <c r="K1" s="22"/>
    </row>
    <row r="2" spans="1:23" ht="13.5" hidden="1" customHeight="1" x14ac:dyDescent="0.2">
      <c r="A2" s="8"/>
      <c r="B2" s="8"/>
      <c r="C2" s="23"/>
      <c r="D2" s="24"/>
      <c r="E2" s="24"/>
      <c r="F2" s="24"/>
      <c r="G2" s="24"/>
      <c r="H2" s="24"/>
      <c r="I2" s="24"/>
      <c r="J2" s="24"/>
      <c r="K2" s="33"/>
    </row>
    <row r="3" spans="1:23" s="1" customFormat="1" ht="12" hidden="1" customHeight="1" x14ac:dyDescent="0.2">
      <c r="C3" s="3" t="s">
        <v>1</v>
      </c>
      <c r="D3" s="2" t="s">
        <v>95</v>
      </c>
      <c r="E3" s="2" t="s">
        <v>95</v>
      </c>
      <c r="F3" s="2"/>
      <c r="G3" s="2"/>
      <c r="H3" s="2"/>
      <c r="I3" s="2"/>
      <c r="J3" s="2"/>
    </row>
    <row r="4" spans="1:23" s="1" customFormat="1" ht="18" customHeight="1" x14ac:dyDescent="0.2">
      <c r="C4" s="80" t="s">
        <v>2</v>
      </c>
      <c r="D4" s="99"/>
      <c r="E4" s="242" t="s">
        <v>0</v>
      </c>
      <c r="F4" s="245" t="s">
        <v>93</v>
      </c>
      <c r="G4" s="242" t="s">
        <v>192</v>
      </c>
      <c r="H4" s="242" t="s">
        <v>231</v>
      </c>
      <c r="I4" s="242" t="s">
        <v>449</v>
      </c>
      <c r="J4" s="242" t="s">
        <v>448</v>
      </c>
      <c r="K4" s="82">
        <v>42579</v>
      </c>
      <c r="L4" s="82">
        <v>42579</v>
      </c>
      <c r="M4" s="82">
        <v>42579</v>
      </c>
      <c r="N4" s="82">
        <v>42579</v>
      </c>
      <c r="O4" s="82">
        <v>42579</v>
      </c>
      <c r="P4" s="82">
        <v>42579</v>
      </c>
      <c r="Q4" s="82">
        <v>42579</v>
      </c>
      <c r="R4" s="88"/>
      <c r="S4" s="82">
        <v>42586</v>
      </c>
      <c r="T4" s="82">
        <v>42586</v>
      </c>
      <c r="U4" s="88"/>
      <c r="V4" s="82">
        <v>42586</v>
      </c>
      <c r="W4" s="82">
        <v>42586</v>
      </c>
    </row>
    <row r="5" spans="1:23" ht="66" customHeight="1" x14ac:dyDescent="0.2">
      <c r="C5" s="103" t="s">
        <v>3</v>
      </c>
      <c r="D5" s="100"/>
      <c r="E5" s="243"/>
      <c r="F5" s="246"/>
      <c r="G5" s="243"/>
      <c r="H5" s="243"/>
      <c r="I5" s="243"/>
      <c r="J5" s="243"/>
      <c r="K5" s="27" t="s">
        <v>371</v>
      </c>
      <c r="L5" s="27" t="s">
        <v>372</v>
      </c>
      <c r="M5" s="27" t="s">
        <v>373</v>
      </c>
      <c r="N5" s="27" t="s">
        <v>374</v>
      </c>
      <c r="O5" s="27" t="s">
        <v>375</v>
      </c>
      <c r="P5" s="27" t="s">
        <v>376</v>
      </c>
      <c r="Q5" s="27" t="s">
        <v>638</v>
      </c>
      <c r="R5" s="91" t="s">
        <v>455</v>
      </c>
      <c r="S5" s="27" t="s">
        <v>433</v>
      </c>
      <c r="T5" s="27" t="s">
        <v>457</v>
      </c>
      <c r="U5" s="91" t="s">
        <v>455</v>
      </c>
      <c r="V5" s="27" t="s">
        <v>434</v>
      </c>
      <c r="W5" s="27" t="s">
        <v>435</v>
      </c>
    </row>
    <row r="6" spans="1:23" ht="15" customHeight="1" x14ac:dyDescent="0.2">
      <c r="C6" s="176" t="s">
        <v>625</v>
      </c>
      <c r="D6" s="175"/>
      <c r="E6" s="243"/>
      <c r="F6" s="246"/>
      <c r="G6" s="243"/>
      <c r="H6" s="243"/>
      <c r="I6" s="243"/>
      <c r="J6" s="243"/>
      <c r="K6" s="185" t="s">
        <v>639</v>
      </c>
      <c r="L6" s="185" t="s">
        <v>641</v>
      </c>
      <c r="M6" s="185" t="s">
        <v>645</v>
      </c>
      <c r="N6" s="184" t="s">
        <v>649</v>
      </c>
      <c r="O6" s="185" t="s">
        <v>643</v>
      </c>
      <c r="P6" s="185" t="s">
        <v>647</v>
      </c>
      <c r="Q6" s="185" t="s">
        <v>647</v>
      </c>
      <c r="R6" s="91"/>
      <c r="S6" s="27"/>
      <c r="T6" s="27"/>
      <c r="U6" s="91"/>
      <c r="V6" s="27"/>
      <c r="W6" s="27"/>
    </row>
    <row r="7" spans="1:23" ht="15" customHeight="1" x14ac:dyDescent="0.2">
      <c r="C7" s="174" t="s">
        <v>626</v>
      </c>
      <c r="D7" s="175"/>
      <c r="E7" s="243"/>
      <c r="F7" s="246"/>
      <c r="G7" s="243"/>
      <c r="H7" s="243"/>
      <c r="I7" s="243"/>
      <c r="J7" s="243"/>
      <c r="K7" s="186" t="s">
        <v>640</v>
      </c>
      <c r="L7" s="186" t="s">
        <v>642</v>
      </c>
      <c r="M7" s="186" t="s">
        <v>646</v>
      </c>
      <c r="N7" s="184" t="s">
        <v>650</v>
      </c>
      <c r="O7" s="186" t="s">
        <v>644</v>
      </c>
      <c r="P7" s="186" t="s">
        <v>648</v>
      </c>
      <c r="Q7" s="186" t="s">
        <v>648</v>
      </c>
      <c r="R7" s="91"/>
      <c r="S7" s="27"/>
      <c r="T7" s="27"/>
      <c r="U7" s="91"/>
      <c r="V7" s="27"/>
      <c r="W7" s="27"/>
    </row>
    <row r="8" spans="1:23" ht="20.25" customHeight="1" x14ac:dyDescent="0.2">
      <c r="C8" s="6" t="s">
        <v>4</v>
      </c>
      <c r="D8" s="100"/>
      <c r="E8" s="243"/>
      <c r="F8" s="246"/>
      <c r="G8" s="243"/>
      <c r="H8" s="243"/>
      <c r="I8" s="243"/>
      <c r="J8" s="243"/>
      <c r="K8" s="33" t="s">
        <v>113</v>
      </c>
      <c r="L8" s="33" t="s">
        <v>113</v>
      </c>
      <c r="M8" s="33" t="s">
        <v>113</v>
      </c>
      <c r="N8" s="33" t="s">
        <v>113</v>
      </c>
      <c r="O8" s="33" t="s">
        <v>113</v>
      </c>
      <c r="P8" s="33" t="s">
        <v>113</v>
      </c>
      <c r="Q8" s="33" t="s">
        <v>113</v>
      </c>
      <c r="R8" s="89"/>
      <c r="S8" s="33" t="s">
        <v>113</v>
      </c>
      <c r="T8" s="33" t="s">
        <v>113</v>
      </c>
      <c r="U8" s="89"/>
      <c r="V8" s="33" t="s">
        <v>113</v>
      </c>
      <c r="W8" s="33" t="s">
        <v>113</v>
      </c>
    </row>
    <row r="9" spans="1:23" ht="17.25" customHeight="1" x14ac:dyDescent="0.2">
      <c r="C9" s="6" t="s">
        <v>5</v>
      </c>
      <c r="D9" s="100"/>
      <c r="E9" s="243"/>
      <c r="F9" s="246"/>
      <c r="G9" s="100"/>
      <c r="H9" s="101"/>
      <c r="I9" s="101"/>
      <c r="J9" s="101"/>
      <c r="K9" s="33" t="s">
        <v>6</v>
      </c>
      <c r="L9" s="33" t="s">
        <v>6</v>
      </c>
      <c r="M9" s="33" t="s">
        <v>6</v>
      </c>
      <c r="N9" s="33" t="s">
        <v>6</v>
      </c>
      <c r="O9" s="33" t="s">
        <v>6</v>
      </c>
      <c r="P9" s="33" t="s">
        <v>6</v>
      </c>
      <c r="Q9" s="33" t="s">
        <v>6</v>
      </c>
      <c r="R9" s="89"/>
      <c r="S9" s="33" t="s">
        <v>6</v>
      </c>
      <c r="T9" s="33" t="s">
        <v>6</v>
      </c>
      <c r="U9" s="89"/>
      <c r="V9" s="33" t="s">
        <v>6</v>
      </c>
      <c r="W9" s="33" t="s">
        <v>6</v>
      </c>
    </row>
    <row r="10" spans="1:23" ht="14.1" customHeight="1" x14ac:dyDescent="0.2">
      <c r="C10" s="270" t="s">
        <v>169</v>
      </c>
      <c r="D10" s="271"/>
      <c r="E10" s="271"/>
      <c r="F10" s="86"/>
      <c r="G10" s="92"/>
      <c r="H10" s="86"/>
      <c r="I10" s="86"/>
      <c r="J10" s="86"/>
      <c r="K10" s="87"/>
      <c r="L10" s="87"/>
      <c r="M10" s="87"/>
      <c r="N10" s="87"/>
      <c r="O10" s="87"/>
      <c r="P10" s="87"/>
      <c r="Q10" s="87"/>
      <c r="R10" s="90"/>
      <c r="S10" s="87"/>
      <c r="T10" s="87"/>
      <c r="U10" s="90"/>
      <c r="V10" s="87"/>
      <c r="W10" s="87"/>
    </row>
    <row r="11" spans="1:23" x14ac:dyDescent="0.2">
      <c r="C11" s="83" t="s">
        <v>172</v>
      </c>
      <c r="D11" s="32"/>
      <c r="E11" s="32" t="s">
        <v>70</v>
      </c>
      <c r="F11" s="41" t="s">
        <v>182</v>
      </c>
      <c r="G11" s="32" t="s">
        <v>13</v>
      </c>
      <c r="H11" s="41" t="s">
        <v>13</v>
      </c>
      <c r="I11" s="41" t="s">
        <v>13</v>
      </c>
      <c r="J11" s="41" t="s">
        <v>13</v>
      </c>
      <c r="K11" s="10" t="s">
        <v>289</v>
      </c>
      <c r="L11" s="10" t="s">
        <v>377</v>
      </c>
      <c r="M11" s="10" t="s">
        <v>378</v>
      </c>
      <c r="N11" s="10" t="s">
        <v>162</v>
      </c>
      <c r="O11" s="10" t="s">
        <v>289</v>
      </c>
      <c r="P11" s="10">
        <v>7.6</v>
      </c>
      <c r="Q11" s="10">
        <v>7.5</v>
      </c>
      <c r="R11" s="57">
        <f t="shared" ref="R11" si="0">ABS(P11-Q11)/AVERAGE(P11:Q11)</f>
        <v>1.3245033112582735E-2</v>
      </c>
      <c r="S11" s="10">
        <v>25</v>
      </c>
      <c r="T11" s="10">
        <v>21</v>
      </c>
      <c r="U11" s="57">
        <f t="shared" ref="U11" si="1">ABS(S11-T11)/AVERAGE(S11:T11)</f>
        <v>0.17391304347826086</v>
      </c>
      <c r="V11" s="10" t="s">
        <v>234</v>
      </c>
      <c r="W11" s="10" t="s">
        <v>436</v>
      </c>
    </row>
    <row r="12" spans="1:23" ht="14.1" customHeight="1" x14ac:dyDescent="0.2">
      <c r="C12" s="268" t="s">
        <v>170</v>
      </c>
      <c r="D12" s="269"/>
      <c r="E12" s="269"/>
      <c r="F12" s="100"/>
      <c r="G12" s="98"/>
      <c r="H12" s="100"/>
      <c r="I12" s="100"/>
      <c r="J12" s="100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 ht="15" customHeight="1" x14ac:dyDescent="0.2">
      <c r="C13" s="83" t="s">
        <v>173</v>
      </c>
      <c r="D13" s="32" t="s">
        <v>174</v>
      </c>
      <c r="E13" s="32" t="s">
        <v>174</v>
      </c>
      <c r="F13" s="41" t="s">
        <v>43</v>
      </c>
      <c r="G13" s="19">
        <v>230</v>
      </c>
      <c r="H13" s="41" t="s">
        <v>13</v>
      </c>
      <c r="I13" s="19">
        <v>1300</v>
      </c>
      <c r="J13" s="19">
        <v>5600</v>
      </c>
      <c r="K13" s="10" t="s">
        <v>139</v>
      </c>
      <c r="L13" s="10" t="s">
        <v>379</v>
      </c>
      <c r="M13" s="10" t="s">
        <v>350</v>
      </c>
      <c r="N13" s="173" t="s">
        <v>380</v>
      </c>
      <c r="O13" s="10" t="s">
        <v>137</v>
      </c>
      <c r="P13" s="10" t="s">
        <v>20</v>
      </c>
      <c r="Q13" s="10" t="s">
        <v>20</v>
      </c>
      <c r="R13" s="10" t="s">
        <v>456</v>
      </c>
      <c r="S13" s="10" t="s">
        <v>20</v>
      </c>
      <c r="T13" s="10" t="s">
        <v>20</v>
      </c>
      <c r="U13" s="10" t="s">
        <v>456</v>
      </c>
      <c r="V13" s="10" t="s">
        <v>20</v>
      </c>
      <c r="W13" s="10" t="s">
        <v>20</v>
      </c>
    </row>
    <row r="14" spans="1:23" ht="15" customHeight="1" x14ac:dyDescent="0.2">
      <c r="C14" s="83" t="s">
        <v>175</v>
      </c>
      <c r="D14" s="32" t="s">
        <v>174</v>
      </c>
      <c r="E14" s="32" t="s">
        <v>174</v>
      </c>
      <c r="F14" s="41" t="s">
        <v>64</v>
      </c>
      <c r="G14" s="19">
        <v>2500</v>
      </c>
      <c r="H14" s="41" t="s">
        <v>13</v>
      </c>
      <c r="I14" s="19">
        <v>2500</v>
      </c>
      <c r="J14" s="19">
        <v>6600</v>
      </c>
      <c r="K14" s="10" t="s">
        <v>381</v>
      </c>
      <c r="L14" s="10" t="s">
        <v>321</v>
      </c>
      <c r="M14" s="10" t="s">
        <v>382</v>
      </c>
      <c r="N14" s="10" t="s">
        <v>138</v>
      </c>
      <c r="O14" s="10" t="s">
        <v>328</v>
      </c>
      <c r="P14" s="10" t="s">
        <v>310</v>
      </c>
      <c r="Q14" s="10" t="s">
        <v>34</v>
      </c>
      <c r="R14" s="10" t="s">
        <v>456</v>
      </c>
      <c r="S14" s="10" t="s">
        <v>437</v>
      </c>
      <c r="T14" s="10" t="s">
        <v>27</v>
      </c>
      <c r="U14" s="10" t="s">
        <v>456</v>
      </c>
      <c r="V14" s="10" t="s">
        <v>316</v>
      </c>
      <c r="W14" s="10" t="s">
        <v>438</v>
      </c>
    </row>
    <row r="15" spans="1:23" ht="15" customHeight="1" x14ac:dyDescent="0.2">
      <c r="C15" s="83" t="s">
        <v>176</v>
      </c>
      <c r="D15" s="32" t="s">
        <v>174</v>
      </c>
      <c r="E15" s="32" t="s">
        <v>174</v>
      </c>
      <c r="F15" s="41" t="s">
        <v>64</v>
      </c>
      <c r="G15" s="19">
        <v>6600</v>
      </c>
      <c r="H15" s="41" t="s">
        <v>13</v>
      </c>
      <c r="I15" s="19">
        <v>2500</v>
      </c>
      <c r="J15" s="19">
        <v>6600</v>
      </c>
      <c r="K15" s="10" t="s">
        <v>27</v>
      </c>
      <c r="L15" s="10" t="s">
        <v>27</v>
      </c>
      <c r="M15" s="10" t="s">
        <v>138</v>
      </c>
      <c r="N15" s="10" t="s">
        <v>27</v>
      </c>
      <c r="O15" s="10" t="s">
        <v>383</v>
      </c>
      <c r="P15" s="10" t="s">
        <v>384</v>
      </c>
      <c r="Q15" s="10" t="s">
        <v>27</v>
      </c>
      <c r="R15" s="10" t="s">
        <v>456</v>
      </c>
      <c r="S15" s="10" t="s">
        <v>27</v>
      </c>
      <c r="T15" s="10" t="s">
        <v>27</v>
      </c>
      <c r="U15" s="10" t="s">
        <v>456</v>
      </c>
      <c r="V15" s="10" t="s">
        <v>27</v>
      </c>
      <c r="W15" s="10" t="s">
        <v>27</v>
      </c>
    </row>
    <row r="16" spans="1:23" ht="15" customHeight="1" x14ac:dyDescent="0.2">
      <c r="C16" s="83" t="s">
        <v>177</v>
      </c>
      <c r="D16" s="32" t="s">
        <v>174</v>
      </c>
      <c r="E16" s="32" t="s">
        <v>90</v>
      </c>
      <c r="F16" s="41" t="s">
        <v>90</v>
      </c>
      <c r="G16" s="32" t="s">
        <v>13</v>
      </c>
      <c r="H16" s="41" t="s">
        <v>13</v>
      </c>
      <c r="I16" s="41" t="s">
        <v>13</v>
      </c>
      <c r="J16" s="41" t="s">
        <v>13</v>
      </c>
      <c r="K16" s="10" t="s">
        <v>32</v>
      </c>
      <c r="L16" s="10" t="s">
        <v>32</v>
      </c>
      <c r="M16" s="10" t="s">
        <v>32</v>
      </c>
      <c r="N16" s="10" t="s">
        <v>32</v>
      </c>
      <c r="O16" s="10" t="s">
        <v>32</v>
      </c>
      <c r="P16" s="10" t="s">
        <v>32</v>
      </c>
      <c r="Q16" s="10" t="s">
        <v>32</v>
      </c>
      <c r="R16" s="10" t="s">
        <v>456</v>
      </c>
      <c r="S16" s="10" t="s">
        <v>32</v>
      </c>
      <c r="T16" s="10" t="s">
        <v>32</v>
      </c>
      <c r="U16" s="10" t="s">
        <v>456</v>
      </c>
      <c r="V16" s="10" t="s">
        <v>32</v>
      </c>
      <c r="W16" s="10" t="s">
        <v>32</v>
      </c>
    </row>
    <row r="17" spans="3:23" ht="14.1" customHeight="1" x14ac:dyDescent="0.2">
      <c r="C17" s="268" t="s">
        <v>171</v>
      </c>
      <c r="D17" s="269"/>
      <c r="E17" s="269"/>
      <c r="F17" s="100"/>
      <c r="G17" s="98"/>
      <c r="H17" s="100"/>
      <c r="I17" s="100"/>
      <c r="J17" s="100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3:23" ht="15" customHeight="1" x14ac:dyDescent="0.2">
      <c r="C18" s="83" t="s">
        <v>9</v>
      </c>
      <c r="D18" s="32" t="s">
        <v>174</v>
      </c>
      <c r="E18" s="32" t="s">
        <v>174</v>
      </c>
      <c r="F18" s="41" t="s">
        <v>59</v>
      </c>
      <c r="G18" s="32" t="s">
        <v>13</v>
      </c>
      <c r="H18" s="44" t="s">
        <v>12</v>
      </c>
      <c r="I18" s="53">
        <v>5</v>
      </c>
      <c r="J18" s="53">
        <v>5</v>
      </c>
      <c r="K18" s="10" t="s">
        <v>38</v>
      </c>
      <c r="L18" s="10" t="s">
        <v>38</v>
      </c>
      <c r="M18" s="10" t="s">
        <v>38</v>
      </c>
      <c r="N18" s="10" t="s">
        <v>38</v>
      </c>
      <c r="O18" s="10" t="s">
        <v>38</v>
      </c>
      <c r="P18" s="10" t="s">
        <v>38</v>
      </c>
      <c r="Q18" s="10" t="s">
        <v>38</v>
      </c>
      <c r="R18" s="10" t="s">
        <v>456</v>
      </c>
      <c r="S18" s="10" t="s">
        <v>38</v>
      </c>
      <c r="T18" s="10" t="s">
        <v>38</v>
      </c>
      <c r="U18" s="10" t="s">
        <v>456</v>
      </c>
      <c r="V18" s="10" t="s">
        <v>38</v>
      </c>
      <c r="W18" s="10" t="s">
        <v>38</v>
      </c>
    </row>
    <row r="19" spans="3:23" ht="15" customHeight="1" x14ac:dyDescent="0.2">
      <c r="C19" s="83" t="s">
        <v>16</v>
      </c>
      <c r="D19" s="32" t="s">
        <v>174</v>
      </c>
      <c r="E19" s="32" t="s">
        <v>174</v>
      </c>
      <c r="F19" s="41" t="s">
        <v>112</v>
      </c>
      <c r="G19" s="32" t="s">
        <v>13</v>
      </c>
      <c r="H19" s="70">
        <v>0.08</v>
      </c>
      <c r="I19" s="44">
        <v>0.8</v>
      </c>
      <c r="J19" s="44">
        <v>0.8</v>
      </c>
      <c r="K19" s="10" t="s">
        <v>14</v>
      </c>
      <c r="L19" s="10" t="s">
        <v>14</v>
      </c>
      <c r="M19" s="10" t="s">
        <v>14</v>
      </c>
      <c r="N19" s="10" t="s">
        <v>14</v>
      </c>
      <c r="O19" s="10" t="s">
        <v>14</v>
      </c>
      <c r="P19" s="10" t="s">
        <v>14</v>
      </c>
      <c r="Q19" s="10" t="s">
        <v>14</v>
      </c>
      <c r="R19" s="10" t="s">
        <v>456</v>
      </c>
      <c r="S19" s="10" t="s">
        <v>14</v>
      </c>
      <c r="T19" s="10" t="s">
        <v>14</v>
      </c>
      <c r="U19" s="10" t="s">
        <v>456</v>
      </c>
      <c r="V19" s="10" t="s">
        <v>14</v>
      </c>
      <c r="W19" s="10" t="s">
        <v>14</v>
      </c>
    </row>
    <row r="20" spans="3:23" ht="15" customHeight="1" x14ac:dyDescent="0.2">
      <c r="C20" s="83" t="s">
        <v>17</v>
      </c>
      <c r="D20" s="32" t="s">
        <v>174</v>
      </c>
      <c r="E20" s="32" t="s">
        <v>174</v>
      </c>
      <c r="F20" s="41" t="s">
        <v>108</v>
      </c>
      <c r="G20" s="32" t="s">
        <v>13</v>
      </c>
      <c r="H20" s="69">
        <v>1.7999999999999999E-2</v>
      </c>
      <c r="I20" s="53">
        <v>20</v>
      </c>
      <c r="J20" s="53">
        <v>20</v>
      </c>
      <c r="K20" s="10" t="s">
        <v>36</v>
      </c>
      <c r="L20" s="10" t="s">
        <v>47</v>
      </c>
      <c r="M20" s="10" t="s">
        <v>36</v>
      </c>
      <c r="N20" s="10" t="s">
        <v>36</v>
      </c>
      <c r="O20" s="10" t="s">
        <v>36</v>
      </c>
      <c r="P20" s="10" t="s">
        <v>36</v>
      </c>
      <c r="Q20" s="10" t="s">
        <v>36</v>
      </c>
      <c r="R20" s="10" t="s">
        <v>456</v>
      </c>
      <c r="S20" s="10" t="s">
        <v>36</v>
      </c>
      <c r="T20" s="10" t="s">
        <v>36</v>
      </c>
      <c r="U20" s="10" t="s">
        <v>456</v>
      </c>
      <c r="V20" s="10" t="s">
        <v>36</v>
      </c>
      <c r="W20" s="10" t="s">
        <v>36</v>
      </c>
    </row>
    <row r="21" spans="3:23" ht="15" customHeight="1" x14ac:dyDescent="0.2">
      <c r="C21" s="83" t="s">
        <v>178</v>
      </c>
      <c r="D21" s="32" t="s">
        <v>174</v>
      </c>
      <c r="E21" s="32" t="s">
        <v>174</v>
      </c>
      <c r="F21" s="41" t="s">
        <v>133</v>
      </c>
      <c r="G21" s="32" t="s">
        <v>13</v>
      </c>
      <c r="H21" s="44">
        <v>2.4</v>
      </c>
      <c r="I21" s="53">
        <v>17</v>
      </c>
      <c r="J21" s="53">
        <v>20</v>
      </c>
      <c r="K21" s="10" t="s">
        <v>187</v>
      </c>
      <c r="L21" s="10" t="s">
        <v>385</v>
      </c>
      <c r="M21" s="10" t="s">
        <v>187</v>
      </c>
      <c r="N21" s="10" t="s">
        <v>187</v>
      </c>
      <c r="O21" s="10" t="s">
        <v>187</v>
      </c>
      <c r="P21" s="10" t="s">
        <v>187</v>
      </c>
      <c r="Q21" s="10" t="s">
        <v>187</v>
      </c>
      <c r="R21" s="10" t="s">
        <v>456</v>
      </c>
      <c r="S21" s="10" t="s">
        <v>187</v>
      </c>
      <c r="T21" s="10" t="s">
        <v>187</v>
      </c>
      <c r="U21" s="10" t="s">
        <v>456</v>
      </c>
      <c r="V21" s="10" t="s">
        <v>187</v>
      </c>
      <c r="W21" s="10" t="s">
        <v>187</v>
      </c>
    </row>
    <row r="22" spans="3:23" ht="15" customHeight="1" x14ac:dyDescent="0.2">
      <c r="C22" s="83" t="s">
        <v>179</v>
      </c>
      <c r="D22" s="32" t="s">
        <v>174</v>
      </c>
      <c r="E22" s="32" t="s">
        <v>174</v>
      </c>
      <c r="F22" s="41" t="s">
        <v>133</v>
      </c>
      <c r="G22" s="32" t="s">
        <v>13</v>
      </c>
      <c r="H22" s="41" t="s">
        <v>13</v>
      </c>
      <c r="I22" s="41" t="s">
        <v>13</v>
      </c>
      <c r="J22" s="41" t="s">
        <v>13</v>
      </c>
      <c r="K22" s="10" t="s">
        <v>187</v>
      </c>
      <c r="L22" s="10" t="s">
        <v>386</v>
      </c>
      <c r="M22" s="10" t="s">
        <v>187</v>
      </c>
      <c r="N22" s="10" t="s">
        <v>187</v>
      </c>
      <c r="O22" s="10" t="s">
        <v>187</v>
      </c>
      <c r="P22" s="10" t="s">
        <v>187</v>
      </c>
      <c r="Q22" s="10" t="s">
        <v>187</v>
      </c>
      <c r="R22" s="10" t="s">
        <v>456</v>
      </c>
      <c r="S22" s="10" t="s">
        <v>187</v>
      </c>
      <c r="T22" s="10" t="s">
        <v>187</v>
      </c>
      <c r="U22" s="10" t="s">
        <v>456</v>
      </c>
      <c r="V22" s="10" t="s">
        <v>187</v>
      </c>
      <c r="W22" s="10" t="s">
        <v>187</v>
      </c>
    </row>
    <row r="23" spans="3:23" ht="15" customHeight="1" x14ac:dyDescent="0.2">
      <c r="C23" s="83" t="s">
        <v>19</v>
      </c>
      <c r="D23" s="32" t="s">
        <v>174</v>
      </c>
      <c r="E23" s="32" t="s">
        <v>174</v>
      </c>
      <c r="F23" s="41" t="s">
        <v>112</v>
      </c>
      <c r="G23" s="32" t="s">
        <v>13</v>
      </c>
      <c r="H23" s="41" t="s">
        <v>13</v>
      </c>
      <c r="I23" s="41" t="s">
        <v>13</v>
      </c>
      <c r="J23" s="41" t="s">
        <v>13</v>
      </c>
      <c r="K23" s="10" t="s">
        <v>14</v>
      </c>
      <c r="L23" s="10" t="s">
        <v>49</v>
      </c>
      <c r="M23" s="10" t="s">
        <v>14</v>
      </c>
      <c r="N23" s="10" t="s">
        <v>14</v>
      </c>
      <c r="O23" s="10" t="s">
        <v>14</v>
      </c>
      <c r="P23" s="10" t="s">
        <v>14</v>
      </c>
      <c r="Q23" s="10" t="s">
        <v>14</v>
      </c>
      <c r="R23" s="10" t="s">
        <v>456</v>
      </c>
      <c r="S23" s="10" t="s">
        <v>14</v>
      </c>
      <c r="T23" s="10" t="s">
        <v>14</v>
      </c>
      <c r="U23" s="10" t="s">
        <v>456</v>
      </c>
      <c r="V23" s="10" t="s">
        <v>14</v>
      </c>
      <c r="W23" s="10" t="s">
        <v>14</v>
      </c>
    </row>
    <row r="24" spans="3:23" ht="15" customHeight="1" x14ac:dyDescent="0.2">
      <c r="C24" s="83" t="s">
        <v>180</v>
      </c>
      <c r="D24" s="32" t="s">
        <v>174</v>
      </c>
      <c r="E24" s="32" t="s">
        <v>174</v>
      </c>
      <c r="F24" s="41" t="s">
        <v>61</v>
      </c>
      <c r="G24" s="32" t="s">
        <v>310</v>
      </c>
      <c r="H24" s="41" t="s">
        <v>13</v>
      </c>
      <c r="I24" s="19">
        <v>1300</v>
      </c>
      <c r="J24" s="19">
        <v>5600</v>
      </c>
      <c r="K24" s="10" t="s">
        <v>189</v>
      </c>
      <c r="L24" s="10" t="s">
        <v>161</v>
      </c>
      <c r="M24" s="10" t="s">
        <v>189</v>
      </c>
      <c r="N24" s="10" t="s">
        <v>163</v>
      </c>
      <c r="O24" s="10" t="s">
        <v>356</v>
      </c>
      <c r="P24" s="10" t="s">
        <v>189</v>
      </c>
      <c r="Q24" s="10" t="s">
        <v>189</v>
      </c>
      <c r="R24" s="10" t="s">
        <v>456</v>
      </c>
      <c r="S24" s="10" t="s">
        <v>189</v>
      </c>
      <c r="T24" s="10" t="s">
        <v>189</v>
      </c>
      <c r="U24" s="10" t="s">
        <v>456</v>
      </c>
      <c r="V24" s="10" t="s">
        <v>189</v>
      </c>
      <c r="W24" s="10" t="s">
        <v>189</v>
      </c>
    </row>
    <row r="25" spans="3:23" ht="15" customHeight="1" x14ac:dyDescent="0.2">
      <c r="C25" s="83" t="s">
        <v>181</v>
      </c>
      <c r="D25" s="32" t="s">
        <v>174</v>
      </c>
      <c r="E25" s="32" t="s">
        <v>174</v>
      </c>
      <c r="F25" s="41" t="s">
        <v>61</v>
      </c>
      <c r="G25" s="32" t="s">
        <v>310</v>
      </c>
      <c r="H25" s="41" t="s">
        <v>13</v>
      </c>
      <c r="I25" s="19">
        <v>1300</v>
      </c>
      <c r="J25" s="19">
        <v>5600</v>
      </c>
      <c r="K25" s="10" t="s">
        <v>189</v>
      </c>
      <c r="L25" s="10" t="s">
        <v>161</v>
      </c>
      <c r="M25" s="10" t="s">
        <v>189</v>
      </c>
      <c r="N25" s="10" t="s">
        <v>163</v>
      </c>
      <c r="O25" s="10" t="s">
        <v>356</v>
      </c>
      <c r="P25" s="10" t="s">
        <v>189</v>
      </c>
      <c r="Q25" s="10" t="s">
        <v>189</v>
      </c>
      <c r="R25" s="10" t="s">
        <v>456</v>
      </c>
      <c r="S25" s="10" t="s">
        <v>189</v>
      </c>
      <c r="T25" s="10" t="s">
        <v>189</v>
      </c>
      <c r="U25" s="10" t="s">
        <v>456</v>
      </c>
      <c r="V25" s="10" t="s">
        <v>189</v>
      </c>
      <c r="W25" s="10" t="s">
        <v>189</v>
      </c>
    </row>
    <row r="26" spans="3:23" ht="25.5" customHeight="1" x14ac:dyDescent="0.2">
      <c r="C26" s="84" t="s">
        <v>87</v>
      </c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3:23" ht="39" customHeight="1" x14ac:dyDescent="0.2">
      <c r="C27" s="36" t="s">
        <v>39</v>
      </c>
      <c r="D27" s="2"/>
      <c r="E27" s="258" t="s">
        <v>506</v>
      </c>
      <c r="F27" s="258"/>
      <c r="G27" s="258"/>
      <c r="H27" s="258"/>
      <c r="I27" s="258"/>
      <c r="J27" s="258"/>
      <c r="K27" s="52"/>
      <c r="L27" s="102"/>
      <c r="M27" s="102"/>
      <c r="N27" s="1"/>
      <c r="O27" s="1"/>
      <c r="P27" s="1"/>
      <c r="Q27" s="1"/>
      <c r="R27" s="1"/>
      <c r="S27" s="102"/>
      <c r="T27" s="1"/>
      <c r="U27" s="1"/>
      <c r="V27" s="1"/>
      <c r="W27" s="1"/>
    </row>
    <row r="28" spans="3:23" ht="42.75" customHeight="1" x14ac:dyDescent="0.2">
      <c r="C28" s="36" t="s">
        <v>193</v>
      </c>
      <c r="D28" s="2"/>
      <c r="E28" s="258" t="s">
        <v>503</v>
      </c>
      <c r="F28" s="258"/>
      <c r="G28" s="258"/>
      <c r="H28" s="258"/>
      <c r="I28" s="258"/>
      <c r="J28" s="258"/>
      <c r="K28" s="52"/>
      <c r="L28" s="102"/>
      <c r="M28" s="102"/>
      <c r="N28" s="1"/>
      <c r="O28" s="1"/>
      <c r="P28" s="1"/>
      <c r="Q28" s="1"/>
      <c r="R28" s="1"/>
      <c r="S28" s="102"/>
      <c r="T28" s="1"/>
      <c r="U28" s="1"/>
      <c r="V28" s="1"/>
      <c r="W28" s="1"/>
    </row>
    <row r="29" spans="3:23" ht="26.25" customHeight="1" x14ac:dyDescent="0.2">
      <c r="C29" s="36" t="s">
        <v>333</v>
      </c>
      <c r="D29" s="2"/>
      <c r="E29" s="258" t="s">
        <v>504</v>
      </c>
      <c r="F29" s="258"/>
      <c r="G29" s="258"/>
      <c r="H29" s="258"/>
      <c r="I29" s="258"/>
      <c r="J29" s="258"/>
      <c r="K29" s="52"/>
      <c r="L29" s="102"/>
      <c r="M29" s="102"/>
      <c r="N29" s="1"/>
      <c r="O29" s="1"/>
      <c r="P29" s="1"/>
      <c r="Q29" s="1"/>
      <c r="R29" s="1"/>
      <c r="S29" s="102"/>
      <c r="T29" s="1"/>
      <c r="U29" s="1"/>
      <c r="V29" s="1"/>
      <c r="W29" s="1"/>
    </row>
    <row r="30" spans="3:23" ht="32.25" customHeight="1" x14ac:dyDescent="0.2">
      <c r="C30" s="36" t="s">
        <v>450</v>
      </c>
      <c r="D30" s="2"/>
      <c r="E30" s="258" t="s">
        <v>505</v>
      </c>
      <c r="F30" s="258"/>
      <c r="G30" s="258"/>
      <c r="H30" s="258"/>
      <c r="I30" s="258"/>
      <c r="J30" s="258"/>
      <c r="K30" s="52"/>
      <c r="L30" s="102"/>
      <c r="M30" s="102"/>
      <c r="N30" s="1"/>
      <c r="O30" s="1"/>
      <c r="P30" s="1"/>
      <c r="Q30" s="1"/>
      <c r="R30" s="1"/>
      <c r="S30" s="102"/>
      <c r="T30" s="1"/>
      <c r="U30" s="1"/>
      <c r="V30" s="1"/>
      <c r="W30" s="1"/>
    </row>
    <row r="31" spans="3:23" ht="13.5" customHeight="1" x14ac:dyDescent="0.2">
      <c r="C31" s="38" t="s">
        <v>105</v>
      </c>
      <c r="D31" s="39" t="s">
        <v>88</v>
      </c>
      <c r="E31" s="39" t="s">
        <v>461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</row>
    <row r="32" spans="3:23" ht="13.5" customHeight="1" x14ac:dyDescent="0.2">
      <c r="C32" s="54"/>
      <c r="D32" s="39"/>
      <c r="E32" s="2" t="s">
        <v>451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</row>
    <row r="33" spans="3:23" x14ac:dyDescent="0.2">
      <c r="C33" s="3" t="s">
        <v>13</v>
      </c>
      <c r="D33" s="2" t="s">
        <v>89</v>
      </c>
      <c r="E33" s="2" t="s">
        <v>89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3:23" x14ac:dyDescent="0.2">
      <c r="C34" s="3" t="s">
        <v>90</v>
      </c>
      <c r="D34" s="2" t="s">
        <v>91</v>
      </c>
      <c r="E34" s="2" t="s">
        <v>91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3:23" x14ac:dyDescent="0.2">
      <c r="C35" s="3" t="s">
        <v>15</v>
      </c>
      <c r="D35" s="2" t="s">
        <v>92</v>
      </c>
      <c r="E35" s="2" t="s">
        <v>92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3:23" x14ac:dyDescent="0.2">
      <c r="C36" s="3" t="s">
        <v>1</v>
      </c>
      <c r="D36" s="2"/>
      <c r="E36" s="2" t="s">
        <v>95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3:23" x14ac:dyDescent="0.2">
      <c r="C37" s="42" t="s">
        <v>160</v>
      </c>
      <c r="D37" s="2"/>
      <c r="E37" s="2" t="s">
        <v>96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3:23" x14ac:dyDescent="0.2">
      <c r="C38" s="3" t="s">
        <v>93</v>
      </c>
      <c r="D38" s="2"/>
      <c r="E38" s="2" t="s">
        <v>94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3:23" x14ac:dyDescent="0.2">
      <c r="C39" s="58" t="s">
        <v>456</v>
      </c>
      <c r="E39" s="5" t="s">
        <v>459</v>
      </c>
    </row>
  </sheetData>
  <mergeCells count="13">
    <mergeCell ref="J4:J8"/>
    <mergeCell ref="E4:E9"/>
    <mergeCell ref="F4:F9"/>
    <mergeCell ref="G4:G8"/>
    <mergeCell ref="H4:H8"/>
    <mergeCell ref="I4:I8"/>
    <mergeCell ref="E30:J30"/>
    <mergeCell ref="C10:E10"/>
    <mergeCell ref="C12:E12"/>
    <mergeCell ref="C17:E17"/>
    <mergeCell ref="E27:J27"/>
    <mergeCell ref="E28:J28"/>
    <mergeCell ref="E29:J29"/>
  </mergeCells>
  <printOptions horizontalCentered="1"/>
  <pageMargins left="0.70866141732283505" right="0.70866141732283505" top="1.69291338582677" bottom="0.74803149606299202" header="0.66929133858267698" footer="0.31496062992126"/>
  <pageSetup paperSize="17" scale="70" fitToWidth="0" orientation="landscape" r:id="rId1"/>
  <headerFooter alignWithMargins="0">
    <oddHeader>&amp;L&amp;"Arial,Bold"&amp;K04+000Table 9
Soil Analytical Results
Petroleum Hydrocarbons&amp;R&amp;G</oddHeader>
    <oddFooter>&amp;L&amp;8Project No. 102089-001&amp;R&amp;8&amp;P/&amp;N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38"/>
  <sheetViews>
    <sheetView view="pageLayout" topLeftCell="C4" zoomScaleNormal="100" zoomScaleSheetLayoutView="100" workbookViewId="0">
      <selection activeCell="U11" sqref="U11"/>
    </sheetView>
  </sheetViews>
  <sheetFormatPr defaultColWidth="8.85546875" defaultRowHeight="12" x14ac:dyDescent="0.2"/>
  <cols>
    <col min="1" max="1" width="4.42578125" style="5" hidden="1" customWidth="1"/>
    <col min="2" max="2" width="25.7109375" style="5" hidden="1" customWidth="1"/>
    <col min="3" max="3" width="34.5703125" style="5" customWidth="1"/>
    <col min="4" max="4" width="12.7109375" style="5" hidden="1" customWidth="1"/>
    <col min="5" max="5" width="6.7109375" style="5" customWidth="1"/>
    <col min="6" max="6" width="7.5703125" style="5" customWidth="1"/>
    <col min="7" max="7" width="11" style="5" customWidth="1"/>
    <col min="8" max="8" width="10.7109375" style="5" customWidth="1"/>
    <col min="9" max="9" width="15.42578125" style="5" customWidth="1"/>
    <col min="10" max="10" width="13.85546875" style="5" customWidth="1"/>
    <col min="11" max="12" width="13.42578125" style="5" customWidth="1"/>
    <col min="13" max="13" width="4.5703125" style="5" bestFit="1" customWidth="1"/>
    <col min="14" max="15" width="11.28515625" style="5" bestFit="1" customWidth="1"/>
    <col min="16" max="16" width="11.42578125" style="5" customWidth="1"/>
    <col min="17" max="17" width="11.28515625" style="5" bestFit="1" customWidth="1"/>
    <col min="18" max="18" width="11.140625" style="5" customWidth="1"/>
    <col min="19" max="16384" width="8.85546875" style="5"/>
  </cols>
  <sheetData>
    <row r="1" spans="1:18" s="18" customFormat="1" ht="33" hidden="1" customHeight="1" thickTop="1" x14ac:dyDescent="0.3">
      <c r="A1" s="17"/>
      <c r="B1" s="17"/>
      <c r="C1" s="21"/>
      <c r="D1" s="21"/>
      <c r="E1" s="21"/>
      <c r="F1" s="21"/>
      <c r="G1" s="21"/>
      <c r="H1" s="21"/>
      <c r="I1" s="21"/>
      <c r="J1" s="21"/>
      <c r="K1" s="22"/>
      <c r="L1" s="22"/>
      <c r="M1" s="22"/>
    </row>
    <row r="2" spans="1:18" ht="13.5" hidden="1" customHeight="1" x14ac:dyDescent="0.2">
      <c r="A2" s="8"/>
      <c r="B2" s="8"/>
      <c r="C2" s="23"/>
      <c r="D2" s="24"/>
      <c r="E2" s="24"/>
      <c r="F2" s="24"/>
      <c r="G2" s="24"/>
      <c r="H2" s="24"/>
      <c r="I2" s="24"/>
      <c r="J2" s="24"/>
      <c r="K2" s="33"/>
      <c r="L2" s="33"/>
      <c r="M2" s="33"/>
    </row>
    <row r="3" spans="1:18" s="1" customFormat="1" ht="12" hidden="1" customHeight="1" x14ac:dyDescent="0.2">
      <c r="C3" s="3" t="s">
        <v>1</v>
      </c>
      <c r="D3" s="2" t="s">
        <v>95</v>
      </c>
      <c r="E3" s="2" t="s">
        <v>95</v>
      </c>
      <c r="F3" s="2"/>
      <c r="G3" s="2"/>
      <c r="H3" s="2"/>
      <c r="I3" s="2"/>
      <c r="J3" s="2"/>
    </row>
    <row r="4" spans="1:18" s="1" customFormat="1" ht="18" customHeight="1" x14ac:dyDescent="0.2">
      <c r="C4" s="80" t="s">
        <v>2</v>
      </c>
      <c r="D4" s="81"/>
      <c r="E4" s="242" t="s">
        <v>0</v>
      </c>
      <c r="F4" s="245" t="s">
        <v>93</v>
      </c>
      <c r="G4" s="242" t="s">
        <v>192</v>
      </c>
      <c r="H4" s="242" t="s">
        <v>231</v>
      </c>
      <c r="I4" s="242" t="s">
        <v>449</v>
      </c>
      <c r="J4" s="242" t="s">
        <v>448</v>
      </c>
      <c r="K4" s="82">
        <v>42953</v>
      </c>
      <c r="L4" s="82">
        <v>42953</v>
      </c>
      <c r="M4" s="88"/>
      <c r="N4" s="82">
        <v>42953</v>
      </c>
      <c r="O4" s="82">
        <v>42953</v>
      </c>
      <c r="P4" s="82">
        <v>42953</v>
      </c>
      <c r="Q4" s="82">
        <v>42953</v>
      </c>
      <c r="R4" s="82">
        <v>42953</v>
      </c>
    </row>
    <row r="5" spans="1:18" ht="66" customHeight="1" x14ac:dyDescent="0.2">
      <c r="C5" s="7" t="s">
        <v>3</v>
      </c>
      <c r="D5" s="75"/>
      <c r="E5" s="243"/>
      <c r="F5" s="246"/>
      <c r="G5" s="243"/>
      <c r="H5" s="243"/>
      <c r="I5" s="243"/>
      <c r="J5" s="243"/>
      <c r="K5" s="27" t="s">
        <v>537</v>
      </c>
      <c r="L5" s="27" t="s">
        <v>624</v>
      </c>
      <c r="M5" s="91" t="s">
        <v>455</v>
      </c>
      <c r="N5" s="27" t="s">
        <v>538</v>
      </c>
      <c r="O5" s="27" t="s">
        <v>539</v>
      </c>
      <c r="P5" s="27" t="s">
        <v>540</v>
      </c>
      <c r="Q5" s="27" t="s">
        <v>541</v>
      </c>
      <c r="R5" s="27" t="s">
        <v>542</v>
      </c>
    </row>
    <row r="6" spans="1:18" ht="15" customHeight="1" x14ac:dyDescent="0.2">
      <c r="C6" s="188" t="s">
        <v>625</v>
      </c>
      <c r="D6" s="175"/>
      <c r="E6" s="243"/>
      <c r="F6" s="246"/>
      <c r="G6" s="243"/>
      <c r="H6" s="243"/>
      <c r="I6" s="243"/>
      <c r="J6" s="243"/>
      <c r="K6" s="185" t="s">
        <v>627</v>
      </c>
      <c r="L6" s="185" t="s">
        <v>627</v>
      </c>
      <c r="M6" s="91"/>
      <c r="N6" s="185" t="s">
        <v>628</v>
      </c>
      <c r="O6" s="185" t="s">
        <v>629</v>
      </c>
      <c r="P6" s="185" t="s">
        <v>635</v>
      </c>
      <c r="Q6" s="185" t="s">
        <v>634</v>
      </c>
      <c r="R6" s="185" t="s">
        <v>636</v>
      </c>
    </row>
    <row r="7" spans="1:18" ht="15" customHeight="1" x14ac:dyDescent="0.2">
      <c r="C7" s="174" t="s">
        <v>626</v>
      </c>
      <c r="D7" s="175"/>
      <c r="E7" s="243"/>
      <c r="F7" s="246"/>
      <c r="G7" s="243"/>
      <c r="H7" s="243"/>
      <c r="I7" s="243"/>
      <c r="J7" s="243"/>
      <c r="K7" s="186" t="s">
        <v>630</v>
      </c>
      <c r="L7" s="186" t="s">
        <v>630</v>
      </c>
      <c r="M7" s="187"/>
      <c r="N7" s="186" t="s">
        <v>631</v>
      </c>
      <c r="O7" s="186" t="s">
        <v>632</v>
      </c>
      <c r="P7" s="186" t="s">
        <v>632</v>
      </c>
      <c r="Q7" s="186" t="s">
        <v>633</v>
      </c>
      <c r="R7" s="186" t="s">
        <v>637</v>
      </c>
    </row>
    <row r="8" spans="1:18" ht="20.25" customHeight="1" x14ac:dyDescent="0.2">
      <c r="C8" s="6" t="s">
        <v>4</v>
      </c>
      <c r="D8" s="75"/>
      <c r="E8" s="243"/>
      <c r="F8" s="246"/>
      <c r="G8" s="243"/>
      <c r="H8" s="243"/>
      <c r="I8" s="243"/>
      <c r="J8" s="243"/>
      <c r="K8" s="33" t="s">
        <v>113</v>
      </c>
      <c r="L8" s="33" t="s">
        <v>113</v>
      </c>
      <c r="M8" s="89"/>
      <c r="N8" s="33" t="s">
        <v>113</v>
      </c>
      <c r="O8" s="33" t="s">
        <v>113</v>
      </c>
      <c r="P8" s="33" t="s">
        <v>113</v>
      </c>
      <c r="Q8" s="33" t="s">
        <v>113</v>
      </c>
      <c r="R8" s="33" t="s">
        <v>113</v>
      </c>
    </row>
    <row r="9" spans="1:18" ht="17.25" customHeight="1" x14ac:dyDescent="0.2">
      <c r="C9" s="6" t="s">
        <v>5</v>
      </c>
      <c r="D9" s="75"/>
      <c r="E9" s="243"/>
      <c r="F9" s="246"/>
      <c r="G9" s="75"/>
      <c r="H9" s="76"/>
      <c r="I9" s="76"/>
      <c r="J9" s="76"/>
      <c r="K9" s="33" t="s">
        <v>6</v>
      </c>
      <c r="L9" s="33" t="s">
        <v>6</v>
      </c>
      <c r="M9" s="89"/>
      <c r="N9" s="33" t="s">
        <v>6</v>
      </c>
      <c r="O9" s="33" t="s">
        <v>6</v>
      </c>
      <c r="P9" s="33" t="s">
        <v>6</v>
      </c>
      <c r="Q9" s="33" t="s">
        <v>6</v>
      </c>
      <c r="R9" s="33" t="s">
        <v>6</v>
      </c>
    </row>
    <row r="10" spans="1:18" ht="14.1" customHeight="1" x14ac:dyDescent="0.2">
      <c r="C10" s="270" t="s">
        <v>169</v>
      </c>
      <c r="D10" s="271"/>
      <c r="E10" s="271"/>
      <c r="F10" s="86"/>
      <c r="G10" s="92"/>
      <c r="H10" s="86"/>
      <c r="I10" s="86"/>
      <c r="J10" s="86"/>
      <c r="K10" s="87"/>
      <c r="L10" s="87"/>
      <c r="M10" s="90"/>
      <c r="N10" s="87"/>
      <c r="O10" s="87"/>
      <c r="P10" s="87"/>
      <c r="Q10" s="87"/>
      <c r="R10" s="87"/>
    </row>
    <row r="11" spans="1:18" x14ac:dyDescent="0.2">
      <c r="C11" s="83" t="s">
        <v>172</v>
      </c>
      <c r="D11" s="32"/>
      <c r="E11" s="32" t="s">
        <v>70</v>
      </c>
      <c r="F11" s="41" t="s">
        <v>182</v>
      </c>
      <c r="G11" s="32" t="s">
        <v>13</v>
      </c>
      <c r="H11" s="41" t="s">
        <v>13</v>
      </c>
      <c r="I11" s="41" t="s">
        <v>13</v>
      </c>
      <c r="J11" s="41" t="s">
        <v>13</v>
      </c>
      <c r="K11" s="10">
        <v>6.1</v>
      </c>
      <c r="L11" s="10">
        <v>6.2</v>
      </c>
      <c r="M11" s="146">
        <f t="shared" ref="M11:M15" si="0">ABS(K11-L11)/AVERAGE(K11:L11)</f>
        <v>1.6260162601626101E-2</v>
      </c>
      <c r="N11" s="10">
        <v>6.2</v>
      </c>
      <c r="O11" s="10">
        <v>4.2</v>
      </c>
      <c r="P11" s="10">
        <v>14</v>
      </c>
      <c r="Q11" s="10">
        <v>5.3</v>
      </c>
      <c r="R11" s="10">
        <v>16</v>
      </c>
    </row>
    <row r="12" spans="1:18" ht="14.1" customHeight="1" x14ac:dyDescent="0.2">
      <c r="C12" s="268" t="s">
        <v>170</v>
      </c>
      <c r="D12" s="269"/>
      <c r="E12" s="269"/>
      <c r="F12" s="29"/>
      <c r="G12" s="30"/>
      <c r="H12" s="29"/>
      <c r="I12" s="35"/>
      <c r="J12" s="35"/>
      <c r="K12" s="25"/>
      <c r="L12" s="25"/>
      <c r="M12" s="25"/>
      <c r="N12" s="25"/>
      <c r="O12" s="25"/>
      <c r="P12" s="25"/>
      <c r="Q12" s="25"/>
      <c r="R12" s="25"/>
    </row>
    <row r="13" spans="1:18" ht="15" customHeight="1" x14ac:dyDescent="0.2">
      <c r="C13" s="83" t="s">
        <v>173</v>
      </c>
      <c r="D13" s="32" t="s">
        <v>174</v>
      </c>
      <c r="E13" s="32" t="s">
        <v>174</v>
      </c>
      <c r="F13" s="41" t="s">
        <v>43</v>
      </c>
      <c r="G13" s="19">
        <v>230</v>
      </c>
      <c r="H13" s="41" t="s">
        <v>13</v>
      </c>
      <c r="I13" s="19">
        <v>1300</v>
      </c>
      <c r="J13" s="19">
        <v>5600</v>
      </c>
      <c r="K13" s="45">
        <v>540</v>
      </c>
      <c r="L13" s="45">
        <v>540</v>
      </c>
      <c r="M13" s="146">
        <f t="shared" si="0"/>
        <v>0</v>
      </c>
      <c r="N13" s="10" t="s">
        <v>20</v>
      </c>
      <c r="O13" s="10">
        <v>29</v>
      </c>
      <c r="P13" s="109">
        <v>47</v>
      </c>
      <c r="Q13" s="10" t="s">
        <v>20</v>
      </c>
      <c r="R13" s="10">
        <v>28</v>
      </c>
    </row>
    <row r="14" spans="1:18" ht="15" customHeight="1" x14ac:dyDescent="0.2">
      <c r="C14" s="83" t="s">
        <v>175</v>
      </c>
      <c r="D14" s="32" t="s">
        <v>174</v>
      </c>
      <c r="E14" s="32" t="s">
        <v>174</v>
      </c>
      <c r="F14" s="41" t="s">
        <v>64</v>
      </c>
      <c r="G14" s="19">
        <v>2500</v>
      </c>
      <c r="H14" s="41" t="s">
        <v>13</v>
      </c>
      <c r="I14" s="19">
        <v>2500</v>
      </c>
      <c r="J14" s="19">
        <v>6600</v>
      </c>
      <c r="K14" s="10">
        <v>1100</v>
      </c>
      <c r="L14" s="10">
        <v>1000</v>
      </c>
      <c r="M14" s="146">
        <f t="shared" si="0"/>
        <v>9.5238095238095233E-2</v>
      </c>
      <c r="N14" s="10">
        <v>140</v>
      </c>
      <c r="O14" s="10">
        <v>460</v>
      </c>
      <c r="P14" s="10">
        <v>64</v>
      </c>
      <c r="Q14" s="10">
        <v>170</v>
      </c>
      <c r="R14" s="10">
        <v>160</v>
      </c>
    </row>
    <row r="15" spans="1:18" ht="15" customHeight="1" x14ac:dyDescent="0.2">
      <c r="C15" s="83" t="s">
        <v>176</v>
      </c>
      <c r="D15" s="32" t="s">
        <v>174</v>
      </c>
      <c r="E15" s="32" t="s">
        <v>174</v>
      </c>
      <c r="F15" s="41" t="s">
        <v>64</v>
      </c>
      <c r="G15" s="19">
        <v>6600</v>
      </c>
      <c r="H15" s="41" t="s">
        <v>13</v>
      </c>
      <c r="I15" s="19">
        <v>2500</v>
      </c>
      <c r="J15" s="19">
        <v>6600</v>
      </c>
      <c r="K15" s="10">
        <v>220</v>
      </c>
      <c r="L15" s="10">
        <v>200</v>
      </c>
      <c r="M15" s="146">
        <f t="shared" si="0"/>
        <v>9.5238095238095233E-2</v>
      </c>
      <c r="N15" s="10">
        <v>130</v>
      </c>
      <c r="O15" s="10">
        <v>170</v>
      </c>
      <c r="P15" s="10" t="s">
        <v>27</v>
      </c>
      <c r="Q15" s="10">
        <v>65</v>
      </c>
      <c r="R15" s="10">
        <v>55</v>
      </c>
    </row>
    <row r="16" spans="1:18" ht="15" customHeight="1" x14ac:dyDescent="0.2">
      <c r="C16" s="83" t="s">
        <v>177</v>
      </c>
      <c r="D16" s="32" t="s">
        <v>174</v>
      </c>
      <c r="E16" s="32" t="s">
        <v>90</v>
      </c>
      <c r="F16" s="41" t="s">
        <v>90</v>
      </c>
      <c r="G16" s="32" t="s">
        <v>13</v>
      </c>
      <c r="H16" s="41" t="s">
        <v>13</v>
      </c>
      <c r="I16" s="41" t="s">
        <v>13</v>
      </c>
      <c r="J16" s="41" t="s">
        <v>13</v>
      </c>
      <c r="K16" s="10" t="s">
        <v>32</v>
      </c>
      <c r="L16" s="10" t="s">
        <v>32</v>
      </c>
      <c r="M16" s="146" t="s">
        <v>456</v>
      </c>
      <c r="N16" s="10" t="s">
        <v>32</v>
      </c>
      <c r="O16" s="10" t="s">
        <v>32</v>
      </c>
      <c r="P16" s="10" t="s">
        <v>32</v>
      </c>
      <c r="Q16" s="10" t="s">
        <v>32</v>
      </c>
      <c r="R16" s="10" t="s">
        <v>32</v>
      </c>
    </row>
    <row r="17" spans="3:18" ht="14.1" customHeight="1" x14ac:dyDescent="0.2">
      <c r="C17" s="268" t="s">
        <v>171</v>
      </c>
      <c r="D17" s="269"/>
      <c r="E17" s="269"/>
      <c r="F17" s="29"/>
      <c r="G17" s="30"/>
      <c r="H17" s="29"/>
      <c r="I17" s="35"/>
      <c r="J17" s="35"/>
      <c r="K17" s="25"/>
      <c r="L17" s="25"/>
      <c r="M17" s="183"/>
      <c r="N17" s="25"/>
      <c r="O17" s="25"/>
      <c r="P17" s="25"/>
      <c r="Q17" s="25"/>
      <c r="R17" s="25"/>
    </row>
    <row r="18" spans="3:18" ht="15" customHeight="1" x14ac:dyDescent="0.2">
      <c r="C18" s="83" t="s">
        <v>9</v>
      </c>
      <c r="D18" s="32" t="s">
        <v>174</v>
      </c>
      <c r="E18" s="32" t="s">
        <v>174</v>
      </c>
      <c r="F18" s="41" t="s">
        <v>59</v>
      </c>
      <c r="G18" s="32" t="s">
        <v>13</v>
      </c>
      <c r="H18" s="44" t="s">
        <v>12</v>
      </c>
      <c r="I18" s="53">
        <v>5</v>
      </c>
      <c r="J18" s="53">
        <v>5</v>
      </c>
      <c r="K18" s="10" t="s">
        <v>38</v>
      </c>
      <c r="L18" s="10" t="s">
        <v>38</v>
      </c>
      <c r="M18" s="146" t="s">
        <v>456</v>
      </c>
      <c r="N18" s="10" t="s">
        <v>38</v>
      </c>
      <c r="O18" s="10" t="s">
        <v>38</v>
      </c>
      <c r="P18" s="10" t="s">
        <v>38</v>
      </c>
      <c r="Q18" s="10" t="s">
        <v>38</v>
      </c>
      <c r="R18" s="10" t="s">
        <v>38</v>
      </c>
    </row>
    <row r="19" spans="3:18" ht="15" customHeight="1" x14ac:dyDescent="0.2">
      <c r="C19" s="83" t="s">
        <v>16</v>
      </c>
      <c r="D19" s="32" t="s">
        <v>174</v>
      </c>
      <c r="E19" s="32" t="s">
        <v>174</v>
      </c>
      <c r="F19" s="41" t="s">
        <v>112</v>
      </c>
      <c r="G19" s="32" t="s">
        <v>13</v>
      </c>
      <c r="H19" s="70">
        <v>0.08</v>
      </c>
      <c r="I19" s="44">
        <v>0.8</v>
      </c>
      <c r="J19" s="44">
        <v>0.8</v>
      </c>
      <c r="K19" s="10" t="s">
        <v>14</v>
      </c>
      <c r="L19" s="10" t="s">
        <v>14</v>
      </c>
      <c r="M19" s="146" t="s">
        <v>456</v>
      </c>
      <c r="N19" s="10" t="s">
        <v>14</v>
      </c>
      <c r="O19" s="10" t="s">
        <v>14</v>
      </c>
      <c r="P19" s="10" t="s">
        <v>14</v>
      </c>
      <c r="Q19" s="10" t="s">
        <v>14</v>
      </c>
      <c r="R19" s="10" t="s">
        <v>14</v>
      </c>
    </row>
    <row r="20" spans="3:18" ht="15" customHeight="1" x14ac:dyDescent="0.2">
      <c r="C20" s="83" t="s">
        <v>17</v>
      </c>
      <c r="D20" s="32" t="s">
        <v>174</v>
      </c>
      <c r="E20" s="32" t="s">
        <v>174</v>
      </c>
      <c r="F20" s="41" t="s">
        <v>108</v>
      </c>
      <c r="G20" s="32" t="s">
        <v>13</v>
      </c>
      <c r="H20" s="69">
        <v>1.7999999999999999E-2</v>
      </c>
      <c r="I20" s="53">
        <v>20</v>
      </c>
      <c r="J20" s="53">
        <v>20</v>
      </c>
      <c r="K20" s="10" t="s">
        <v>36</v>
      </c>
      <c r="L20" s="10" t="s">
        <v>36</v>
      </c>
      <c r="M20" s="146" t="s">
        <v>456</v>
      </c>
      <c r="N20" s="10" t="s">
        <v>36</v>
      </c>
      <c r="O20" s="10" t="s">
        <v>36</v>
      </c>
      <c r="P20" s="10" t="s">
        <v>36</v>
      </c>
      <c r="Q20" s="10" t="s">
        <v>36</v>
      </c>
      <c r="R20" s="10" t="s">
        <v>36</v>
      </c>
    </row>
    <row r="21" spans="3:18" ht="15" customHeight="1" x14ac:dyDescent="0.2">
      <c r="C21" s="83" t="s">
        <v>178</v>
      </c>
      <c r="D21" s="32" t="s">
        <v>174</v>
      </c>
      <c r="E21" s="32" t="s">
        <v>174</v>
      </c>
      <c r="F21" s="41" t="s">
        <v>133</v>
      </c>
      <c r="G21" s="32" t="s">
        <v>13</v>
      </c>
      <c r="H21" s="44">
        <v>2.4</v>
      </c>
      <c r="I21" s="53">
        <v>17</v>
      </c>
      <c r="J21" s="53">
        <v>20</v>
      </c>
      <c r="K21" s="10" t="s">
        <v>187</v>
      </c>
      <c r="L21" s="10" t="s">
        <v>187</v>
      </c>
      <c r="M21" s="146" t="s">
        <v>456</v>
      </c>
      <c r="N21" s="10" t="s">
        <v>187</v>
      </c>
      <c r="O21" s="10" t="s">
        <v>187</v>
      </c>
      <c r="P21" s="10" t="s">
        <v>187</v>
      </c>
      <c r="Q21" s="10" t="s">
        <v>187</v>
      </c>
      <c r="R21" s="10" t="s">
        <v>187</v>
      </c>
    </row>
    <row r="22" spans="3:18" ht="15" customHeight="1" x14ac:dyDescent="0.2">
      <c r="C22" s="83" t="s">
        <v>179</v>
      </c>
      <c r="D22" s="32" t="s">
        <v>174</v>
      </c>
      <c r="E22" s="32" t="s">
        <v>174</v>
      </c>
      <c r="F22" s="41" t="s">
        <v>133</v>
      </c>
      <c r="G22" s="32" t="s">
        <v>13</v>
      </c>
      <c r="H22" s="41" t="s">
        <v>13</v>
      </c>
      <c r="I22" s="41" t="s">
        <v>13</v>
      </c>
      <c r="J22" s="41" t="s">
        <v>13</v>
      </c>
      <c r="K22" s="10" t="s">
        <v>187</v>
      </c>
      <c r="L22" s="10" t="s">
        <v>187</v>
      </c>
      <c r="M22" s="146" t="s">
        <v>456</v>
      </c>
      <c r="N22" s="10" t="s">
        <v>187</v>
      </c>
      <c r="O22" s="10" t="s">
        <v>187</v>
      </c>
      <c r="P22" s="10" t="s">
        <v>187</v>
      </c>
      <c r="Q22" s="10" t="s">
        <v>187</v>
      </c>
      <c r="R22" s="10" t="s">
        <v>187</v>
      </c>
    </row>
    <row r="23" spans="3:18" ht="15" customHeight="1" x14ac:dyDescent="0.2">
      <c r="C23" s="83" t="s">
        <v>19</v>
      </c>
      <c r="D23" s="32" t="s">
        <v>174</v>
      </c>
      <c r="E23" s="32" t="s">
        <v>174</v>
      </c>
      <c r="F23" s="41" t="s">
        <v>112</v>
      </c>
      <c r="G23" s="32" t="s">
        <v>13</v>
      </c>
      <c r="H23" s="41" t="s">
        <v>13</v>
      </c>
      <c r="I23" s="41" t="s">
        <v>13</v>
      </c>
      <c r="J23" s="41" t="s">
        <v>13</v>
      </c>
      <c r="K23" s="10" t="s">
        <v>14</v>
      </c>
      <c r="L23" s="10" t="s">
        <v>14</v>
      </c>
      <c r="M23" s="146" t="s">
        <v>456</v>
      </c>
      <c r="N23" s="10" t="s">
        <v>14</v>
      </c>
      <c r="O23" s="10" t="s">
        <v>14</v>
      </c>
      <c r="P23" s="10" t="s">
        <v>14</v>
      </c>
      <c r="Q23" s="10" t="s">
        <v>14</v>
      </c>
      <c r="R23" s="10" t="s">
        <v>14</v>
      </c>
    </row>
    <row r="24" spans="3:18" ht="15" customHeight="1" x14ac:dyDescent="0.2">
      <c r="C24" s="83" t="s">
        <v>180</v>
      </c>
      <c r="D24" s="32" t="s">
        <v>174</v>
      </c>
      <c r="E24" s="32" t="s">
        <v>174</v>
      </c>
      <c r="F24" s="19">
        <v>10</v>
      </c>
      <c r="G24" s="32" t="s">
        <v>310</v>
      </c>
      <c r="H24" s="41" t="s">
        <v>13</v>
      </c>
      <c r="I24" s="19">
        <v>1300</v>
      </c>
      <c r="J24" s="19">
        <v>5600</v>
      </c>
      <c r="K24" s="10">
        <v>15</v>
      </c>
      <c r="L24" s="10">
        <v>18</v>
      </c>
      <c r="M24" s="146">
        <f t="shared" ref="M24:M25" si="1">ABS(K24-L24)/AVERAGE(K24:L24)</f>
        <v>0.18181818181818182</v>
      </c>
      <c r="N24" s="10">
        <v>18</v>
      </c>
      <c r="O24" s="10" t="s">
        <v>20</v>
      </c>
      <c r="P24" s="10" t="s">
        <v>20</v>
      </c>
      <c r="Q24" s="10" t="s">
        <v>20</v>
      </c>
      <c r="R24" s="10" t="s">
        <v>20</v>
      </c>
    </row>
    <row r="25" spans="3:18" ht="15" customHeight="1" x14ac:dyDescent="0.2">
      <c r="C25" s="83" t="s">
        <v>181</v>
      </c>
      <c r="D25" s="32" t="s">
        <v>174</v>
      </c>
      <c r="E25" s="32" t="s">
        <v>174</v>
      </c>
      <c r="F25" s="19">
        <v>10</v>
      </c>
      <c r="G25" s="32" t="s">
        <v>310</v>
      </c>
      <c r="H25" s="41" t="s">
        <v>13</v>
      </c>
      <c r="I25" s="19">
        <v>1300</v>
      </c>
      <c r="J25" s="19">
        <v>5600</v>
      </c>
      <c r="K25" s="10">
        <v>15</v>
      </c>
      <c r="L25" s="10">
        <v>18</v>
      </c>
      <c r="M25" s="146">
        <f t="shared" si="1"/>
        <v>0.18181818181818182</v>
      </c>
      <c r="N25" s="10">
        <v>18</v>
      </c>
      <c r="O25" s="10" t="s">
        <v>20</v>
      </c>
      <c r="P25" s="10" t="s">
        <v>20</v>
      </c>
      <c r="Q25" s="10" t="s">
        <v>20</v>
      </c>
      <c r="R25" s="10" t="s">
        <v>20</v>
      </c>
    </row>
    <row r="26" spans="3:18" ht="25.5" customHeight="1" x14ac:dyDescent="0.2">
      <c r="C26" s="84" t="s">
        <v>87</v>
      </c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3:18" ht="39" customHeight="1" x14ac:dyDescent="0.2">
      <c r="C27" s="36" t="s">
        <v>39</v>
      </c>
      <c r="D27" s="2"/>
      <c r="E27" s="258" t="s">
        <v>506</v>
      </c>
      <c r="F27" s="258"/>
      <c r="G27" s="258"/>
      <c r="H27" s="258"/>
      <c r="I27" s="258"/>
      <c r="J27" s="258"/>
      <c r="K27" s="52"/>
      <c r="L27" s="52"/>
      <c r="M27" s="52"/>
      <c r="N27" s="28"/>
      <c r="O27" s="28"/>
      <c r="P27" s="1"/>
      <c r="Q27" s="1"/>
      <c r="R27" s="1"/>
    </row>
    <row r="28" spans="3:18" ht="42.75" customHeight="1" x14ac:dyDescent="0.2">
      <c r="C28" s="36" t="s">
        <v>193</v>
      </c>
      <c r="D28" s="2"/>
      <c r="E28" s="258" t="s">
        <v>503</v>
      </c>
      <c r="F28" s="258"/>
      <c r="G28" s="258"/>
      <c r="H28" s="258"/>
      <c r="I28" s="258"/>
      <c r="J28" s="258"/>
      <c r="K28" s="52"/>
      <c r="L28" s="52"/>
      <c r="M28" s="52"/>
      <c r="N28" s="28"/>
      <c r="O28" s="28"/>
      <c r="P28" s="1"/>
      <c r="Q28" s="1"/>
      <c r="R28" s="1"/>
    </row>
    <row r="29" spans="3:18" ht="26.25" customHeight="1" x14ac:dyDescent="0.2">
      <c r="C29" s="36" t="s">
        <v>333</v>
      </c>
      <c r="D29" s="2"/>
      <c r="E29" s="258" t="s">
        <v>504</v>
      </c>
      <c r="F29" s="258"/>
      <c r="G29" s="258"/>
      <c r="H29" s="258"/>
      <c r="I29" s="258"/>
      <c r="J29" s="258"/>
      <c r="K29" s="52"/>
      <c r="L29" s="52"/>
      <c r="M29" s="52"/>
      <c r="N29" s="34"/>
      <c r="O29" s="34"/>
      <c r="P29" s="1"/>
      <c r="Q29" s="1"/>
      <c r="R29" s="1"/>
    </row>
    <row r="30" spans="3:18" ht="32.25" customHeight="1" x14ac:dyDescent="0.2">
      <c r="C30" s="36" t="s">
        <v>450</v>
      </c>
      <c r="D30" s="2"/>
      <c r="E30" s="258" t="s">
        <v>505</v>
      </c>
      <c r="F30" s="258"/>
      <c r="G30" s="258"/>
      <c r="H30" s="258"/>
      <c r="I30" s="258"/>
      <c r="J30" s="258"/>
      <c r="K30" s="52"/>
      <c r="L30" s="52"/>
      <c r="M30" s="52"/>
      <c r="N30" s="34"/>
      <c r="O30" s="34"/>
      <c r="P30" s="1"/>
      <c r="Q30" s="1"/>
      <c r="R30" s="1"/>
    </row>
    <row r="31" spans="3:18" ht="13.5" customHeight="1" x14ac:dyDescent="0.2">
      <c r="C31" s="38" t="s">
        <v>105</v>
      </c>
      <c r="D31" s="39" t="s">
        <v>88</v>
      </c>
      <c r="E31" s="39" t="s">
        <v>461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</row>
    <row r="32" spans="3:18" ht="13.5" customHeight="1" x14ac:dyDescent="0.2">
      <c r="C32" s="54"/>
      <c r="D32" s="39"/>
      <c r="E32" s="2" t="s">
        <v>451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</row>
    <row r="33" spans="3:18" x14ac:dyDescent="0.2">
      <c r="C33" s="3" t="s">
        <v>13</v>
      </c>
      <c r="D33" s="2" t="s">
        <v>89</v>
      </c>
      <c r="E33" s="2" t="s">
        <v>89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3:18" x14ac:dyDescent="0.2">
      <c r="C34" s="3" t="s">
        <v>90</v>
      </c>
      <c r="D34" s="2" t="s">
        <v>91</v>
      </c>
      <c r="E34" s="2" t="s">
        <v>91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3:18" x14ac:dyDescent="0.2">
      <c r="C35" s="3" t="s">
        <v>1</v>
      </c>
      <c r="D35" s="2"/>
      <c r="E35" s="2" t="s">
        <v>95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3:18" x14ac:dyDescent="0.2">
      <c r="C36" s="42" t="s">
        <v>160</v>
      </c>
      <c r="D36" s="2"/>
      <c r="E36" s="2" t="s">
        <v>96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3:18" x14ac:dyDescent="0.2">
      <c r="C37" s="3" t="s">
        <v>93</v>
      </c>
      <c r="D37" s="2"/>
      <c r="E37" s="2" t="s">
        <v>94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3:18" x14ac:dyDescent="0.2">
      <c r="C38" s="58" t="s">
        <v>456</v>
      </c>
      <c r="E38" s="5" t="s">
        <v>459</v>
      </c>
    </row>
  </sheetData>
  <mergeCells count="13">
    <mergeCell ref="E30:J30"/>
    <mergeCell ref="E28:J28"/>
    <mergeCell ref="E27:J27"/>
    <mergeCell ref="I4:I8"/>
    <mergeCell ref="J4:J8"/>
    <mergeCell ref="E29:J29"/>
    <mergeCell ref="C12:E12"/>
    <mergeCell ref="C17:E17"/>
    <mergeCell ref="H4:H8"/>
    <mergeCell ref="E4:E9"/>
    <mergeCell ref="F4:F9"/>
    <mergeCell ref="G4:G8"/>
    <mergeCell ref="C10:E10"/>
  </mergeCells>
  <printOptions horizontalCentered="1"/>
  <pageMargins left="0.70866141732283505" right="0.70866141732283505" top="1.69291338582677" bottom="0.74803149606299202" header="0.66929133858267698" footer="0.31496062992126"/>
  <pageSetup scale="43" fitToHeight="0" orientation="landscape" r:id="rId1"/>
  <headerFooter alignWithMargins="0">
    <oddHeader>&amp;L&amp;"Arial,Bold"&amp;K04+000Table 9
Soil Analytical Results
Petroleum Hydrocarbons&amp;R&amp;G</oddHeader>
    <oddFooter>&amp;L&amp;8Project No. 102089-002&amp;R&amp;8&amp;P/&amp;N</oddFooter>
  </headerFooter>
  <ignoredErrors>
    <ignoredError sqref="M13" formulaRange="1"/>
  </ignoredError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E4EF7-5CFF-4837-BA4C-765C1ECCB789}">
  <dimension ref="A1:O33"/>
  <sheetViews>
    <sheetView tabSelected="1" view="pageLayout" topLeftCell="C4" zoomScale="85" zoomScaleNormal="90" zoomScaleSheetLayoutView="130" zoomScalePageLayoutView="85" workbookViewId="0">
      <selection activeCell="K27" sqref="K27"/>
    </sheetView>
  </sheetViews>
  <sheetFormatPr defaultColWidth="8.85546875" defaultRowHeight="12" x14ac:dyDescent="0.2"/>
  <cols>
    <col min="1" max="1" width="4.42578125" style="5" hidden="1" customWidth="1"/>
    <col min="2" max="2" width="25.7109375" style="5" hidden="1" customWidth="1"/>
    <col min="3" max="3" width="34.5703125" style="5" customWidth="1"/>
    <col min="4" max="4" width="6.7109375" style="5" customWidth="1"/>
    <col min="5" max="5" width="7.5703125" style="5" customWidth="1"/>
    <col min="6" max="7" width="13.85546875" style="5" customWidth="1"/>
    <col min="8" max="11" width="13.42578125" style="5" customWidth="1"/>
    <col min="12" max="16384" width="8.85546875" style="5"/>
  </cols>
  <sheetData>
    <row r="1" spans="1:13" s="18" customFormat="1" ht="33" hidden="1" customHeight="1" thickTop="1" x14ac:dyDescent="0.3">
      <c r="A1" s="17"/>
      <c r="B1" s="17"/>
      <c r="C1" s="21"/>
      <c r="D1" s="21"/>
      <c r="E1" s="21"/>
      <c r="F1" s="21"/>
      <c r="G1" s="21"/>
      <c r="H1" s="22"/>
      <c r="I1" s="22"/>
      <c r="J1" s="22"/>
      <c r="K1" s="22"/>
    </row>
    <row r="2" spans="1:13" ht="13.5" hidden="1" customHeight="1" x14ac:dyDescent="0.2">
      <c r="A2" s="8"/>
      <c r="B2" s="8"/>
      <c r="C2" s="23"/>
      <c r="D2" s="24"/>
      <c r="E2" s="24"/>
      <c r="F2" s="24"/>
      <c r="G2" s="24"/>
      <c r="H2" s="33"/>
      <c r="I2" s="33"/>
      <c r="J2" s="33"/>
      <c r="K2" s="33"/>
    </row>
    <row r="3" spans="1:13" s="1" customFormat="1" ht="12" hidden="1" customHeight="1" x14ac:dyDescent="0.2">
      <c r="C3" s="3" t="s">
        <v>1</v>
      </c>
      <c r="D3" s="2" t="s">
        <v>95</v>
      </c>
      <c r="E3" s="2"/>
      <c r="F3" s="2"/>
      <c r="G3" s="2"/>
    </row>
    <row r="4" spans="1:13" s="1" customFormat="1" ht="18" customHeight="1" x14ac:dyDescent="0.2">
      <c r="C4" s="80" t="s">
        <v>2</v>
      </c>
      <c r="D4" s="242" t="s">
        <v>0</v>
      </c>
      <c r="E4" s="245" t="s">
        <v>93</v>
      </c>
      <c r="F4" s="245" t="s">
        <v>191</v>
      </c>
      <c r="G4" s="248" t="s">
        <v>452</v>
      </c>
      <c r="H4" s="82">
        <v>42577</v>
      </c>
      <c r="I4" s="112">
        <v>42941</v>
      </c>
      <c r="J4" s="82">
        <v>42577</v>
      </c>
      <c r="K4" s="82">
        <v>42941</v>
      </c>
    </row>
    <row r="5" spans="1:13" ht="54" customHeight="1" x14ac:dyDescent="0.2">
      <c r="C5" s="192" t="s">
        <v>3</v>
      </c>
      <c r="D5" s="243"/>
      <c r="E5" s="246"/>
      <c r="F5" s="246"/>
      <c r="G5" s="249"/>
      <c r="H5" s="27" t="s">
        <v>365</v>
      </c>
      <c r="I5" s="113" t="s">
        <v>365</v>
      </c>
      <c r="J5" s="27" t="s">
        <v>366</v>
      </c>
      <c r="K5" s="27" t="s">
        <v>366</v>
      </c>
    </row>
    <row r="6" spans="1:13" ht="20.25" customHeight="1" x14ac:dyDescent="0.2">
      <c r="C6" s="6" t="s">
        <v>4</v>
      </c>
      <c r="D6" s="243"/>
      <c r="E6" s="246"/>
      <c r="F6" s="246"/>
      <c r="G6" s="249"/>
      <c r="H6" s="33" t="s">
        <v>113</v>
      </c>
      <c r="I6" s="114" t="s">
        <v>113</v>
      </c>
      <c r="J6" s="33" t="s">
        <v>113</v>
      </c>
      <c r="K6" s="33" t="s">
        <v>113</v>
      </c>
    </row>
    <row r="7" spans="1:13" ht="17.25" customHeight="1" x14ac:dyDescent="0.2">
      <c r="C7" s="6" t="s">
        <v>5</v>
      </c>
      <c r="D7" s="243"/>
      <c r="E7" s="246"/>
      <c r="F7" s="246"/>
      <c r="G7" s="249"/>
      <c r="H7" s="33" t="s">
        <v>6</v>
      </c>
      <c r="I7" s="114" t="s">
        <v>6</v>
      </c>
      <c r="J7" s="33" t="s">
        <v>6</v>
      </c>
      <c r="K7" s="33" t="s">
        <v>6</v>
      </c>
    </row>
    <row r="8" spans="1:13" ht="12.6" customHeight="1" x14ac:dyDescent="0.2">
      <c r="C8" s="270" t="s">
        <v>164</v>
      </c>
      <c r="D8" s="271"/>
      <c r="E8" s="86"/>
      <c r="F8" s="86"/>
      <c r="G8" s="119"/>
      <c r="H8" s="87"/>
      <c r="I8" s="115"/>
      <c r="J8" s="87"/>
      <c r="K8" s="87"/>
    </row>
    <row r="9" spans="1:13" ht="15" customHeight="1" x14ac:dyDescent="0.2">
      <c r="C9" s="83" t="s">
        <v>166</v>
      </c>
      <c r="D9" s="191" t="s">
        <v>15</v>
      </c>
      <c r="E9" s="41" t="s">
        <v>15</v>
      </c>
      <c r="F9" s="41" t="s">
        <v>368</v>
      </c>
      <c r="G9" s="120" t="s">
        <v>453</v>
      </c>
      <c r="H9" s="43" t="s">
        <v>367</v>
      </c>
      <c r="I9" s="116">
        <v>8.41</v>
      </c>
      <c r="J9" s="10">
        <v>8.1999999999999993</v>
      </c>
      <c r="K9" s="10">
        <v>8.15</v>
      </c>
    </row>
    <row r="10" spans="1:13" ht="15.75" customHeight="1" x14ac:dyDescent="0.2">
      <c r="C10" s="268" t="s">
        <v>165</v>
      </c>
      <c r="D10" s="269"/>
      <c r="E10" s="189"/>
      <c r="F10" s="189"/>
      <c r="G10" s="121"/>
      <c r="H10" s="25"/>
      <c r="I10" s="117"/>
      <c r="J10" s="25"/>
      <c r="K10" s="25"/>
    </row>
    <row r="11" spans="1:13" x14ac:dyDescent="0.2">
      <c r="C11" s="83" t="s">
        <v>167</v>
      </c>
      <c r="D11" s="191" t="s">
        <v>129</v>
      </c>
      <c r="E11" s="41">
        <v>2</v>
      </c>
      <c r="F11" s="41" t="s">
        <v>13</v>
      </c>
      <c r="G11" s="120">
        <v>5</v>
      </c>
      <c r="H11" s="10" t="s">
        <v>168</v>
      </c>
      <c r="I11" s="118" t="s">
        <v>168</v>
      </c>
      <c r="J11" s="10" t="s">
        <v>168</v>
      </c>
      <c r="K11" s="10" t="s">
        <v>168</v>
      </c>
    </row>
    <row r="12" spans="1:13" ht="14.1" customHeight="1" x14ac:dyDescent="0.2">
      <c r="C12" s="268" t="s">
        <v>60</v>
      </c>
      <c r="D12" s="269"/>
      <c r="E12" s="189"/>
      <c r="F12" s="189"/>
      <c r="G12" s="121"/>
      <c r="H12" s="25"/>
      <c r="I12" s="117"/>
      <c r="J12" s="25"/>
      <c r="K12" s="25"/>
    </row>
    <row r="13" spans="1:13" x14ac:dyDescent="0.2">
      <c r="C13" s="83" t="s">
        <v>124</v>
      </c>
      <c r="D13" s="191" t="s">
        <v>129</v>
      </c>
      <c r="E13" s="41" t="s">
        <v>197</v>
      </c>
      <c r="F13" s="44" t="s">
        <v>223</v>
      </c>
      <c r="G13" s="122">
        <v>0.5</v>
      </c>
      <c r="H13" s="10" t="s">
        <v>212</v>
      </c>
      <c r="I13" s="118" t="s">
        <v>212</v>
      </c>
      <c r="J13" s="10" t="s">
        <v>212</v>
      </c>
      <c r="K13" s="10">
        <v>4.5999999999999999E-3</v>
      </c>
      <c r="M13" s="5">
        <f>F13/K13</f>
        <v>6.5217391304347823</v>
      </c>
    </row>
    <row r="14" spans="1:13" x14ac:dyDescent="0.2">
      <c r="C14" s="83" t="s">
        <v>194</v>
      </c>
      <c r="D14" s="191" t="s">
        <v>129</v>
      </c>
      <c r="E14" s="41" t="s">
        <v>199</v>
      </c>
      <c r="F14" s="41" t="s">
        <v>218</v>
      </c>
      <c r="G14" s="123">
        <v>1E-3</v>
      </c>
      <c r="H14" s="10" t="s">
        <v>210</v>
      </c>
      <c r="I14" s="118" t="s">
        <v>210</v>
      </c>
      <c r="J14" s="10" t="s">
        <v>210</v>
      </c>
      <c r="K14" s="111">
        <v>4.0000000000000002E-4</v>
      </c>
      <c r="M14" s="5">
        <f>G14/K14</f>
        <v>2.5</v>
      </c>
    </row>
    <row r="15" spans="1:13" ht="12.95" customHeight="1" x14ac:dyDescent="0.2">
      <c r="C15" s="268" t="s">
        <v>171</v>
      </c>
      <c r="D15" s="269"/>
      <c r="E15" s="189"/>
      <c r="F15" s="189"/>
      <c r="G15" s="121"/>
      <c r="H15" s="25"/>
      <c r="I15" s="117"/>
      <c r="J15" s="25"/>
      <c r="K15" s="25"/>
    </row>
    <row r="16" spans="1:13" ht="12" customHeight="1" x14ac:dyDescent="0.2">
      <c r="C16" s="83" t="s">
        <v>9</v>
      </c>
      <c r="D16" s="191" t="s">
        <v>121</v>
      </c>
      <c r="E16" s="41" t="s">
        <v>195</v>
      </c>
      <c r="F16" s="44" t="s">
        <v>224</v>
      </c>
      <c r="G16" s="124">
        <v>370</v>
      </c>
      <c r="H16" s="10" t="s">
        <v>116</v>
      </c>
      <c r="I16" s="118" t="s">
        <v>116</v>
      </c>
      <c r="J16" s="10" t="s">
        <v>116</v>
      </c>
      <c r="K16" s="10" t="s">
        <v>116</v>
      </c>
    </row>
    <row r="17" spans="3:15" ht="12" customHeight="1" x14ac:dyDescent="0.2">
      <c r="C17" s="83" t="s">
        <v>16</v>
      </c>
      <c r="D17" s="191" t="s">
        <v>121</v>
      </c>
      <c r="E17" s="41" t="s">
        <v>195</v>
      </c>
      <c r="F17" s="44" t="s">
        <v>225</v>
      </c>
      <c r="G17" s="124">
        <v>2</v>
      </c>
      <c r="H17" s="10" t="s">
        <v>116</v>
      </c>
      <c r="I17" s="118" t="s">
        <v>116</v>
      </c>
      <c r="J17" s="10" t="s">
        <v>116</v>
      </c>
      <c r="K17" s="10" t="s">
        <v>116</v>
      </c>
    </row>
    <row r="18" spans="3:15" ht="12" customHeight="1" x14ac:dyDescent="0.2">
      <c r="C18" s="83" t="s">
        <v>17</v>
      </c>
      <c r="D18" s="191" t="s">
        <v>121</v>
      </c>
      <c r="E18" s="41" t="s">
        <v>195</v>
      </c>
      <c r="F18" s="44" t="s">
        <v>226</v>
      </c>
      <c r="G18" s="124">
        <v>90</v>
      </c>
      <c r="H18" s="10" t="s">
        <v>116</v>
      </c>
      <c r="I18" s="118" t="s">
        <v>116</v>
      </c>
      <c r="J18" s="10" t="s">
        <v>116</v>
      </c>
      <c r="K18" s="10" t="s">
        <v>116</v>
      </c>
    </row>
    <row r="19" spans="3:15" ht="12" customHeight="1" x14ac:dyDescent="0.2">
      <c r="C19" s="83" t="s">
        <v>179</v>
      </c>
      <c r="D19" s="191" t="s">
        <v>121</v>
      </c>
      <c r="E19" s="41" t="s">
        <v>132</v>
      </c>
      <c r="F19" s="41" t="s">
        <v>13</v>
      </c>
      <c r="G19" s="120" t="s">
        <v>13</v>
      </c>
      <c r="H19" s="10" t="s">
        <v>196</v>
      </c>
      <c r="I19" s="118" t="s">
        <v>196</v>
      </c>
      <c r="J19" s="10" t="s">
        <v>196</v>
      </c>
      <c r="K19" s="10" t="s">
        <v>196</v>
      </c>
    </row>
    <row r="20" spans="3:15" ht="12" customHeight="1" x14ac:dyDescent="0.2">
      <c r="C20" s="83" t="s">
        <v>19</v>
      </c>
      <c r="D20" s="191" t="s">
        <v>121</v>
      </c>
      <c r="E20" s="41" t="s">
        <v>195</v>
      </c>
      <c r="F20" s="41" t="s">
        <v>13</v>
      </c>
      <c r="G20" s="120" t="s">
        <v>13</v>
      </c>
      <c r="H20" s="10" t="s">
        <v>116</v>
      </c>
      <c r="I20" s="118" t="s">
        <v>116</v>
      </c>
      <c r="J20" s="10" t="s">
        <v>116</v>
      </c>
      <c r="K20" s="10" t="s">
        <v>116</v>
      </c>
    </row>
    <row r="21" spans="3:15" ht="12" customHeight="1" x14ac:dyDescent="0.2">
      <c r="C21" s="83" t="s">
        <v>178</v>
      </c>
      <c r="D21" s="191" t="s">
        <v>121</v>
      </c>
      <c r="E21" s="41" t="s">
        <v>132</v>
      </c>
      <c r="F21" s="41" t="s">
        <v>13</v>
      </c>
      <c r="G21" s="120" t="s">
        <v>13</v>
      </c>
      <c r="H21" s="10" t="s">
        <v>196</v>
      </c>
      <c r="I21" s="118" t="s">
        <v>196</v>
      </c>
      <c r="J21" s="10" t="s">
        <v>196</v>
      </c>
      <c r="K21" s="10" t="s">
        <v>196</v>
      </c>
    </row>
    <row r="22" spans="3:15" ht="12" customHeight="1" x14ac:dyDescent="0.2">
      <c r="C22" s="83" t="s">
        <v>180</v>
      </c>
      <c r="D22" s="191" t="s">
        <v>121</v>
      </c>
      <c r="E22" s="41" t="s">
        <v>34</v>
      </c>
      <c r="F22" s="41" t="s">
        <v>13</v>
      </c>
      <c r="G22" s="120" t="s">
        <v>13</v>
      </c>
      <c r="H22" s="10" t="s">
        <v>114</v>
      </c>
      <c r="I22" s="118" t="s">
        <v>114</v>
      </c>
      <c r="J22" s="10" t="s">
        <v>114</v>
      </c>
      <c r="K22" s="10" t="s">
        <v>114</v>
      </c>
    </row>
    <row r="23" spans="3:15" ht="12" customHeight="1" x14ac:dyDescent="0.2">
      <c r="C23" s="83" t="s">
        <v>181</v>
      </c>
      <c r="D23" s="191" t="s">
        <v>121</v>
      </c>
      <c r="E23" s="41" t="s">
        <v>34</v>
      </c>
      <c r="F23" s="41" t="s">
        <v>13</v>
      </c>
      <c r="G23" s="120" t="s">
        <v>13</v>
      </c>
      <c r="H23" s="10" t="s">
        <v>114</v>
      </c>
      <c r="I23" s="118" t="s">
        <v>114</v>
      </c>
      <c r="J23" s="10" t="s">
        <v>114</v>
      </c>
      <c r="K23" s="10" t="s">
        <v>114</v>
      </c>
    </row>
    <row r="24" spans="3:15" ht="23.1" customHeight="1" x14ac:dyDescent="0.2">
      <c r="C24" s="84" t="s">
        <v>87</v>
      </c>
      <c r="D24" s="1"/>
      <c r="E24" s="1"/>
      <c r="F24" s="1"/>
      <c r="G24" s="1"/>
      <c r="H24" s="1"/>
      <c r="I24" s="1"/>
      <c r="J24" s="1"/>
      <c r="K24" s="1"/>
    </row>
    <row r="25" spans="3:15" ht="13.5" x14ac:dyDescent="0.2">
      <c r="C25" s="36" t="s">
        <v>39</v>
      </c>
      <c r="D25" s="95" t="s">
        <v>447</v>
      </c>
      <c r="E25" s="95"/>
      <c r="F25" s="95"/>
      <c r="G25" s="95"/>
      <c r="H25" s="52"/>
      <c r="I25" s="52"/>
      <c r="J25" s="52"/>
      <c r="K25" s="190"/>
      <c r="L25" s="1"/>
      <c r="M25" s="1"/>
      <c r="N25" s="1"/>
      <c r="O25" s="1"/>
    </row>
    <row r="26" spans="3:15" ht="20.25" customHeight="1" x14ac:dyDescent="0.2">
      <c r="C26" s="36" t="s">
        <v>193</v>
      </c>
      <c r="D26" s="258" t="s">
        <v>533</v>
      </c>
      <c r="E26" s="258"/>
      <c r="F26" s="258"/>
      <c r="G26" s="258"/>
      <c r="H26" s="260"/>
      <c r="I26" s="260"/>
      <c r="J26" s="260"/>
      <c r="K26" s="260"/>
      <c r="L26" s="1"/>
      <c r="M26" s="1"/>
      <c r="N26" s="1"/>
      <c r="O26" s="1"/>
    </row>
    <row r="27" spans="3:15" x14ac:dyDescent="0.2">
      <c r="C27" s="38" t="s">
        <v>105</v>
      </c>
      <c r="D27" s="259" t="s">
        <v>461</v>
      </c>
      <c r="E27" s="259"/>
      <c r="F27" s="259"/>
      <c r="G27" s="259"/>
      <c r="H27" s="39"/>
      <c r="I27" s="39"/>
      <c r="J27" s="39"/>
      <c r="K27" s="39"/>
      <c r="L27" s="39"/>
      <c r="M27" s="39"/>
      <c r="N27" s="39"/>
      <c r="O27" s="39"/>
    </row>
    <row r="28" spans="3:15" ht="13.5" customHeight="1" x14ac:dyDescent="0.2">
      <c r="C28" s="54"/>
      <c r="D28" s="2" t="s">
        <v>451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3:15" ht="13.5" customHeight="1" x14ac:dyDescent="0.2">
      <c r="C29" s="26" t="s">
        <v>122</v>
      </c>
      <c r="D29" s="2" t="s">
        <v>534</v>
      </c>
      <c r="E29" s="2"/>
      <c r="F29" s="2"/>
      <c r="G29" s="2"/>
      <c r="H29" s="39"/>
      <c r="I29" s="39"/>
      <c r="J29" s="39"/>
      <c r="K29" s="39"/>
      <c r="L29" s="39"/>
      <c r="M29" s="39"/>
      <c r="N29" s="39"/>
      <c r="O29" s="39"/>
    </row>
    <row r="30" spans="3:15" ht="13.5" customHeight="1" x14ac:dyDescent="0.2">
      <c r="C30" s="26" t="s">
        <v>123</v>
      </c>
      <c r="D30" s="2" t="s">
        <v>535</v>
      </c>
      <c r="E30" s="2"/>
      <c r="F30" s="2"/>
      <c r="G30" s="2"/>
      <c r="H30" s="39"/>
      <c r="I30" s="39"/>
      <c r="J30" s="39"/>
      <c r="K30" s="39"/>
      <c r="L30" s="39"/>
      <c r="M30" s="39"/>
      <c r="N30" s="39"/>
      <c r="O30" s="39"/>
    </row>
    <row r="31" spans="3:15" ht="13.5" customHeight="1" x14ac:dyDescent="0.2">
      <c r="C31" s="3" t="s">
        <v>13</v>
      </c>
      <c r="D31" s="2" t="s">
        <v>536</v>
      </c>
      <c r="E31" s="2"/>
      <c r="F31" s="2"/>
      <c r="G31" s="2"/>
      <c r="H31" s="2"/>
      <c r="I31" s="2"/>
      <c r="J31" s="2"/>
      <c r="K31" s="2"/>
    </row>
    <row r="32" spans="3:15" x14ac:dyDescent="0.2">
      <c r="C32" s="3" t="s">
        <v>90</v>
      </c>
      <c r="D32" s="2" t="s">
        <v>91</v>
      </c>
      <c r="E32" s="2"/>
      <c r="F32" s="2"/>
      <c r="G32" s="2"/>
      <c r="H32" s="2"/>
      <c r="I32" s="2"/>
      <c r="J32" s="2"/>
      <c r="K32" s="2"/>
    </row>
    <row r="33" spans="3:11" x14ac:dyDescent="0.2">
      <c r="C33" s="3" t="s">
        <v>15</v>
      </c>
      <c r="D33" s="2" t="s">
        <v>92</v>
      </c>
      <c r="E33" s="2"/>
      <c r="F33" s="2"/>
      <c r="G33" s="2"/>
      <c r="H33" s="2"/>
      <c r="I33" s="2"/>
      <c r="J33" s="2"/>
      <c r="K33" s="2"/>
    </row>
  </sheetData>
  <mergeCells count="10">
    <mergeCell ref="C12:D12"/>
    <mergeCell ref="C15:D15"/>
    <mergeCell ref="D26:K26"/>
    <mergeCell ref="D27:G27"/>
    <mergeCell ref="D4:D7"/>
    <mergeCell ref="E4:E7"/>
    <mergeCell ref="F4:F7"/>
    <mergeCell ref="G4:G7"/>
    <mergeCell ref="C8:D8"/>
    <mergeCell ref="C10:D10"/>
  </mergeCells>
  <printOptions horizontalCentered="1"/>
  <pageMargins left="0.70866141732283472" right="0.70866141732283472" top="1.6929133858267718" bottom="0.74803149606299213" header="0.6692913385826772" footer="0.31496062992125984"/>
  <pageSetup scale="70" fitToWidth="0" orientation="portrait" r:id="rId1"/>
  <headerFooter alignWithMargins="0">
    <oddHeader>&amp;L&amp;"Arial,Bold"&amp;K04+000Table 7
Sump Analytical Results
Metals and Volatiles&amp;R&amp;G</oddHeader>
    <oddFooter>&amp;L&amp;8Project No. 102089-002&amp;R&amp;8&amp;P/&amp;N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1"/>
  <sheetViews>
    <sheetView topLeftCell="G4" zoomScaleNormal="100" zoomScaleSheetLayoutView="85" workbookViewId="0">
      <selection activeCell="K26" sqref="K26"/>
    </sheetView>
  </sheetViews>
  <sheetFormatPr defaultColWidth="8.85546875" defaultRowHeight="12" x14ac:dyDescent="0.2"/>
  <cols>
    <col min="1" max="1" width="4.42578125" style="5" hidden="1" customWidth="1"/>
    <col min="2" max="2" width="25.7109375" style="5" hidden="1" customWidth="1"/>
    <col min="3" max="3" width="25.28515625" style="5" customWidth="1"/>
    <col min="4" max="4" width="12.7109375" style="5" hidden="1" customWidth="1"/>
    <col min="5" max="5" width="6.7109375" style="5" customWidth="1"/>
    <col min="6" max="6" width="7.85546875" style="5" customWidth="1"/>
    <col min="7" max="7" width="10.140625" style="5" customWidth="1"/>
    <col min="8" max="8" width="9.85546875" style="5" customWidth="1"/>
    <col min="9" max="9" width="10.42578125" style="5" customWidth="1"/>
    <col min="10" max="10" width="12.28515625" style="5" customWidth="1"/>
    <col min="11" max="11" width="11.42578125" style="5" customWidth="1"/>
    <col min="12" max="12" width="11.7109375" style="5" customWidth="1"/>
    <col min="13" max="13" width="4.5703125" style="5" customWidth="1"/>
    <col min="14" max="14" width="9.5703125" style="5" customWidth="1"/>
    <col min="15" max="15" width="8.85546875" style="5" customWidth="1"/>
    <col min="16" max="16" width="11.140625" style="5" customWidth="1"/>
    <col min="17" max="17" width="9" style="5" customWidth="1"/>
    <col min="18" max="18" width="11.5703125" style="5" customWidth="1"/>
    <col min="19" max="19" width="4.5703125" style="5" customWidth="1"/>
    <col min="20" max="20" width="9.140625" style="5" customWidth="1"/>
    <col min="21" max="21" width="9" style="5" customWidth="1"/>
    <col min="22" max="22" width="9.42578125" style="5" customWidth="1"/>
    <col min="23" max="23" width="9" style="5" customWidth="1"/>
    <col min="24" max="16384" width="8.85546875" style="5"/>
  </cols>
  <sheetData>
    <row r="1" spans="1:23" s="18" customFormat="1" ht="33" hidden="1" customHeight="1" thickTop="1" x14ac:dyDescent="0.3">
      <c r="A1" s="17"/>
      <c r="B1" s="17"/>
      <c r="C1" s="21"/>
      <c r="D1" s="21"/>
      <c r="E1" s="21"/>
      <c r="F1" s="21"/>
      <c r="G1" s="21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13.5" hidden="1" customHeight="1" x14ac:dyDescent="0.2">
      <c r="A2" s="8"/>
      <c r="B2" s="8"/>
      <c r="C2" s="23"/>
      <c r="D2" s="24"/>
      <c r="E2" s="24"/>
      <c r="F2" s="24"/>
      <c r="G2" s="24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s="1" customFormat="1" ht="12" hidden="1" customHeight="1" x14ac:dyDescent="0.2">
      <c r="C3" s="3" t="s">
        <v>1</v>
      </c>
      <c r="D3" s="2" t="s">
        <v>95</v>
      </c>
      <c r="E3" s="2" t="s">
        <v>95</v>
      </c>
      <c r="F3" s="2"/>
      <c r="G3" s="2"/>
    </row>
    <row r="4" spans="1:23" s="1" customFormat="1" ht="18" customHeight="1" x14ac:dyDescent="0.2">
      <c r="C4" s="80" t="s">
        <v>2</v>
      </c>
      <c r="D4" s="81"/>
      <c r="E4" s="242" t="s">
        <v>0</v>
      </c>
      <c r="F4" s="245" t="s">
        <v>93</v>
      </c>
      <c r="G4" s="248" t="s">
        <v>191</v>
      </c>
      <c r="H4" s="82">
        <v>42583</v>
      </c>
      <c r="I4" s="82">
        <v>42584</v>
      </c>
      <c r="J4" s="112">
        <v>42946</v>
      </c>
      <c r="K4" s="82">
        <v>42585</v>
      </c>
      <c r="L4" s="82">
        <v>42585</v>
      </c>
      <c r="M4" s="237" t="s">
        <v>455</v>
      </c>
      <c r="N4" s="82">
        <v>42584</v>
      </c>
      <c r="O4" s="82">
        <v>42954</v>
      </c>
      <c r="P4" s="82">
        <v>42584</v>
      </c>
      <c r="Q4" s="82">
        <v>42946</v>
      </c>
      <c r="R4" s="82">
        <v>42946</v>
      </c>
      <c r="S4" s="234" t="s">
        <v>455</v>
      </c>
      <c r="T4" s="82">
        <v>42585</v>
      </c>
      <c r="U4" s="82">
        <v>42585</v>
      </c>
      <c r="V4" s="82">
        <v>42956</v>
      </c>
      <c r="W4" s="112">
        <v>42956</v>
      </c>
    </row>
    <row r="5" spans="1:23" ht="54" customHeight="1" x14ac:dyDescent="0.2">
      <c r="C5" s="7" t="s">
        <v>3</v>
      </c>
      <c r="D5" s="75"/>
      <c r="E5" s="243"/>
      <c r="F5" s="246"/>
      <c r="G5" s="249"/>
      <c r="H5" s="27" t="s">
        <v>387</v>
      </c>
      <c r="I5" s="27" t="s">
        <v>388</v>
      </c>
      <c r="J5" s="113" t="s">
        <v>387</v>
      </c>
      <c r="K5" s="27" t="s">
        <v>389</v>
      </c>
      <c r="L5" s="27" t="s">
        <v>458</v>
      </c>
      <c r="M5" s="238"/>
      <c r="N5" s="27" t="s">
        <v>390</v>
      </c>
      <c r="O5" s="27" t="s">
        <v>390</v>
      </c>
      <c r="P5" s="27" t="s">
        <v>391</v>
      </c>
      <c r="Q5" s="27" t="s">
        <v>391</v>
      </c>
      <c r="R5" s="27" t="s">
        <v>546</v>
      </c>
      <c r="S5" s="235"/>
      <c r="T5" s="27" t="s">
        <v>432</v>
      </c>
      <c r="U5" s="27" t="s">
        <v>364</v>
      </c>
      <c r="V5" s="27" t="s">
        <v>432</v>
      </c>
      <c r="W5" s="113" t="s">
        <v>364</v>
      </c>
    </row>
    <row r="6" spans="1:23" ht="20.25" customHeight="1" x14ac:dyDescent="0.2">
      <c r="C6" s="6" t="s">
        <v>4</v>
      </c>
      <c r="D6" s="75"/>
      <c r="E6" s="243"/>
      <c r="F6" s="246"/>
      <c r="G6" s="249"/>
      <c r="H6" s="33" t="s">
        <v>113</v>
      </c>
      <c r="I6" s="33" t="s">
        <v>113</v>
      </c>
      <c r="J6" s="114" t="s">
        <v>113</v>
      </c>
      <c r="K6" s="33" t="s">
        <v>113</v>
      </c>
      <c r="L6" s="33" t="s">
        <v>113</v>
      </c>
      <c r="M6" s="238"/>
      <c r="N6" s="33" t="s">
        <v>113</v>
      </c>
      <c r="O6" s="33" t="s">
        <v>113</v>
      </c>
      <c r="P6" s="33" t="s">
        <v>113</v>
      </c>
      <c r="Q6" s="33" t="s">
        <v>113</v>
      </c>
      <c r="R6" s="33" t="s">
        <v>113</v>
      </c>
      <c r="S6" s="235"/>
      <c r="T6" s="33" t="s">
        <v>113</v>
      </c>
      <c r="U6" s="33" t="s">
        <v>113</v>
      </c>
      <c r="V6" s="33" t="s">
        <v>113</v>
      </c>
      <c r="W6" s="114" t="s">
        <v>113</v>
      </c>
    </row>
    <row r="7" spans="1:23" ht="17.25" customHeight="1" x14ac:dyDescent="0.2">
      <c r="C7" s="78" t="s">
        <v>5</v>
      </c>
      <c r="D7" s="31"/>
      <c r="E7" s="244"/>
      <c r="F7" s="247"/>
      <c r="G7" s="250"/>
      <c r="H7" s="79" t="s">
        <v>6</v>
      </c>
      <c r="I7" s="79" t="s">
        <v>6</v>
      </c>
      <c r="J7" s="125" t="s">
        <v>6</v>
      </c>
      <c r="K7" s="79" t="s">
        <v>6</v>
      </c>
      <c r="L7" s="79" t="s">
        <v>6</v>
      </c>
      <c r="M7" s="239"/>
      <c r="N7" s="79" t="s">
        <v>6</v>
      </c>
      <c r="O7" s="79" t="s">
        <v>6</v>
      </c>
      <c r="P7" s="79" t="s">
        <v>6</v>
      </c>
      <c r="Q7" s="79" t="s">
        <v>6</v>
      </c>
      <c r="R7" s="79" t="s">
        <v>6</v>
      </c>
      <c r="S7" s="236"/>
      <c r="T7" s="79" t="s">
        <v>6</v>
      </c>
      <c r="U7" s="79" t="s">
        <v>6</v>
      </c>
      <c r="V7" s="79" t="s">
        <v>6</v>
      </c>
      <c r="W7" s="125" t="s">
        <v>6</v>
      </c>
    </row>
    <row r="8" spans="1:23" x14ac:dyDescent="0.2">
      <c r="C8" s="240" t="s">
        <v>171</v>
      </c>
      <c r="D8" s="241"/>
      <c r="E8" s="241"/>
      <c r="F8" s="35"/>
      <c r="G8" s="121"/>
      <c r="H8" s="25"/>
      <c r="I8" s="25"/>
      <c r="J8" s="117"/>
      <c r="K8" s="25"/>
      <c r="L8" s="25"/>
      <c r="M8" s="25"/>
      <c r="N8" s="25"/>
      <c r="O8" s="25"/>
      <c r="P8" s="25"/>
      <c r="Q8" s="25"/>
      <c r="R8" s="25"/>
      <c r="S8" s="117"/>
      <c r="T8" s="25"/>
      <c r="U8" s="25"/>
      <c r="V8" s="25"/>
      <c r="W8" s="117"/>
    </row>
    <row r="9" spans="1:23" ht="15" customHeight="1" x14ac:dyDescent="0.2">
      <c r="C9" s="83" t="s">
        <v>9</v>
      </c>
      <c r="D9" s="32" t="s">
        <v>129</v>
      </c>
      <c r="E9" s="32" t="s">
        <v>121</v>
      </c>
      <c r="F9" s="41" t="s">
        <v>195</v>
      </c>
      <c r="G9" s="122" t="s">
        <v>224</v>
      </c>
      <c r="H9" s="10" t="s">
        <v>90</v>
      </c>
      <c r="I9" s="10" t="s">
        <v>116</v>
      </c>
      <c r="J9" s="118" t="s">
        <v>116</v>
      </c>
      <c r="K9" s="10" t="s">
        <v>116</v>
      </c>
      <c r="L9" s="10" t="s">
        <v>116</v>
      </c>
      <c r="M9" s="43" t="s">
        <v>456</v>
      </c>
      <c r="N9" s="10" t="s">
        <v>116</v>
      </c>
      <c r="O9" s="10" t="s">
        <v>116</v>
      </c>
      <c r="P9" s="10" t="s">
        <v>116</v>
      </c>
      <c r="Q9" s="10" t="s">
        <v>116</v>
      </c>
      <c r="R9" s="10" t="s">
        <v>116</v>
      </c>
      <c r="S9" s="116" t="s">
        <v>456</v>
      </c>
      <c r="T9" s="10" t="s">
        <v>116</v>
      </c>
      <c r="U9" s="10" t="s">
        <v>116</v>
      </c>
      <c r="V9" s="10" t="s">
        <v>116</v>
      </c>
      <c r="W9" s="118" t="s">
        <v>116</v>
      </c>
    </row>
    <row r="10" spans="1:23" ht="15" customHeight="1" x14ac:dyDescent="0.2">
      <c r="C10" s="83" t="s">
        <v>16</v>
      </c>
      <c r="D10" s="32" t="s">
        <v>129</v>
      </c>
      <c r="E10" s="32" t="s">
        <v>121</v>
      </c>
      <c r="F10" s="41" t="s">
        <v>195</v>
      </c>
      <c r="G10" s="122" t="s">
        <v>225</v>
      </c>
      <c r="H10" s="10" t="s">
        <v>90</v>
      </c>
      <c r="I10" s="10" t="s">
        <v>116</v>
      </c>
      <c r="J10" s="118" t="s">
        <v>116</v>
      </c>
      <c r="K10" s="10" t="s">
        <v>116</v>
      </c>
      <c r="L10" s="10" t="s">
        <v>116</v>
      </c>
      <c r="M10" s="43" t="s">
        <v>456</v>
      </c>
      <c r="N10" s="10" t="s">
        <v>116</v>
      </c>
      <c r="O10" s="10" t="s">
        <v>116</v>
      </c>
      <c r="P10" s="10" t="s">
        <v>116</v>
      </c>
      <c r="Q10" s="10" t="s">
        <v>116</v>
      </c>
      <c r="R10" s="10" t="s">
        <v>116</v>
      </c>
      <c r="S10" s="116" t="s">
        <v>456</v>
      </c>
      <c r="T10" s="10" t="s">
        <v>116</v>
      </c>
      <c r="U10" s="10" t="s">
        <v>116</v>
      </c>
      <c r="V10" s="10" t="s">
        <v>116</v>
      </c>
      <c r="W10" s="118" t="s">
        <v>116</v>
      </c>
    </row>
    <row r="11" spans="1:23" ht="15" customHeight="1" x14ac:dyDescent="0.2">
      <c r="C11" s="83" t="s">
        <v>17</v>
      </c>
      <c r="D11" s="32" t="s">
        <v>129</v>
      </c>
      <c r="E11" s="32" t="s">
        <v>121</v>
      </c>
      <c r="F11" s="41" t="s">
        <v>195</v>
      </c>
      <c r="G11" s="122" t="s">
        <v>226</v>
      </c>
      <c r="H11" s="10" t="s">
        <v>90</v>
      </c>
      <c r="I11" s="10" t="s">
        <v>116</v>
      </c>
      <c r="J11" s="118" t="s">
        <v>116</v>
      </c>
      <c r="K11" s="10" t="s">
        <v>116</v>
      </c>
      <c r="L11" s="10" t="s">
        <v>116</v>
      </c>
      <c r="M11" s="43" t="s">
        <v>456</v>
      </c>
      <c r="N11" s="10" t="s">
        <v>116</v>
      </c>
      <c r="O11" s="10" t="s">
        <v>116</v>
      </c>
      <c r="P11" s="10" t="s">
        <v>116</v>
      </c>
      <c r="Q11" s="10" t="s">
        <v>116</v>
      </c>
      <c r="R11" s="10" t="s">
        <v>116</v>
      </c>
      <c r="S11" s="116" t="s">
        <v>456</v>
      </c>
      <c r="T11" s="10" t="s">
        <v>116</v>
      </c>
      <c r="U11" s="10" t="s">
        <v>116</v>
      </c>
      <c r="V11" s="10" t="s">
        <v>116</v>
      </c>
      <c r="W11" s="118" t="s">
        <v>116</v>
      </c>
    </row>
    <row r="12" spans="1:23" ht="15" customHeight="1" x14ac:dyDescent="0.2">
      <c r="C12" s="83" t="s">
        <v>179</v>
      </c>
      <c r="D12" s="32" t="s">
        <v>129</v>
      </c>
      <c r="E12" s="32" t="s">
        <v>121</v>
      </c>
      <c r="F12" s="41" t="s">
        <v>132</v>
      </c>
      <c r="G12" s="120" t="s">
        <v>13</v>
      </c>
      <c r="H12" s="10" t="s">
        <v>90</v>
      </c>
      <c r="I12" s="10" t="s">
        <v>196</v>
      </c>
      <c r="J12" s="118" t="s">
        <v>196</v>
      </c>
      <c r="K12" s="10" t="s">
        <v>196</v>
      </c>
      <c r="L12" s="10" t="s">
        <v>196</v>
      </c>
      <c r="M12" s="43" t="s">
        <v>456</v>
      </c>
      <c r="N12" s="10" t="s">
        <v>196</v>
      </c>
      <c r="O12" s="10" t="s">
        <v>196</v>
      </c>
      <c r="P12" s="10" t="s">
        <v>196</v>
      </c>
      <c r="Q12" s="10" t="s">
        <v>196</v>
      </c>
      <c r="R12" s="10" t="s">
        <v>196</v>
      </c>
      <c r="S12" s="116" t="s">
        <v>456</v>
      </c>
      <c r="T12" s="10" t="s">
        <v>196</v>
      </c>
      <c r="U12" s="10" t="s">
        <v>196</v>
      </c>
      <c r="V12" s="10" t="s">
        <v>196</v>
      </c>
      <c r="W12" s="118" t="s">
        <v>196</v>
      </c>
    </row>
    <row r="13" spans="1:23" ht="15" customHeight="1" x14ac:dyDescent="0.2">
      <c r="C13" s="83" t="s">
        <v>19</v>
      </c>
      <c r="D13" s="32" t="s">
        <v>129</v>
      </c>
      <c r="E13" s="32" t="s">
        <v>121</v>
      </c>
      <c r="F13" s="41" t="s">
        <v>195</v>
      </c>
      <c r="G13" s="120" t="s">
        <v>13</v>
      </c>
      <c r="H13" s="10" t="s">
        <v>90</v>
      </c>
      <c r="I13" s="10" t="s">
        <v>116</v>
      </c>
      <c r="J13" s="118" t="s">
        <v>116</v>
      </c>
      <c r="K13" s="10" t="s">
        <v>116</v>
      </c>
      <c r="L13" s="10" t="s">
        <v>116</v>
      </c>
      <c r="M13" s="43" t="s">
        <v>456</v>
      </c>
      <c r="N13" s="10" t="s">
        <v>116</v>
      </c>
      <c r="O13" s="10" t="s">
        <v>116</v>
      </c>
      <c r="P13" s="10" t="s">
        <v>116</v>
      </c>
      <c r="Q13" s="10" t="s">
        <v>116</v>
      </c>
      <c r="R13" s="10" t="s">
        <v>116</v>
      </c>
      <c r="S13" s="116" t="s">
        <v>456</v>
      </c>
      <c r="T13" s="10" t="s">
        <v>116</v>
      </c>
      <c r="U13" s="10" t="s">
        <v>116</v>
      </c>
      <c r="V13" s="10" t="s">
        <v>116</v>
      </c>
      <c r="W13" s="118" t="s">
        <v>116</v>
      </c>
    </row>
    <row r="14" spans="1:23" ht="15" customHeight="1" x14ac:dyDescent="0.2">
      <c r="C14" s="83" t="s">
        <v>178</v>
      </c>
      <c r="D14" s="32" t="s">
        <v>129</v>
      </c>
      <c r="E14" s="32" t="s">
        <v>121</v>
      </c>
      <c r="F14" s="41" t="s">
        <v>132</v>
      </c>
      <c r="G14" s="126" t="s">
        <v>13</v>
      </c>
      <c r="H14" s="10" t="s">
        <v>90</v>
      </c>
      <c r="I14" s="10" t="s">
        <v>196</v>
      </c>
      <c r="J14" s="118" t="s">
        <v>196</v>
      </c>
      <c r="K14" s="10" t="s">
        <v>196</v>
      </c>
      <c r="L14" s="10" t="s">
        <v>196</v>
      </c>
      <c r="M14" s="43" t="s">
        <v>456</v>
      </c>
      <c r="N14" s="10" t="s">
        <v>196</v>
      </c>
      <c r="O14" s="10" t="s">
        <v>196</v>
      </c>
      <c r="P14" s="10" t="s">
        <v>196</v>
      </c>
      <c r="Q14" s="10" t="s">
        <v>196</v>
      </c>
      <c r="R14" s="10" t="s">
        <v>196</v>
      </c>
      <c r="S14" s="116" t="s">
        <v>456</v>
      </c>
      <c r="T14" s="10" t="s">
        <v>196</v>
      </c>
      <c r="U14" s="10" t="s">
        <v>196</v>
      </c>
      <c r="V14" s="10" t="s">
        <v>196</v>
      </c>
      <c r="W14" s="118" t="s">
        <v>196</v>
      </c>
    </row>
    <row r="15" spans="1:23" ht="15" customHeight="1" x14ac:dyDescent="0.2">
      <c r="C15" s="83" t="s">
        <v>180</v>
      </c>
      <c r="D15" s="32" t="s">
        <v>129</v>
      </c>
      <c r="E15" s="32" t="s">
        <v>121</v>
      </c>
      <c r="F15" s="41" t="s">
        <v>34</v>
      </c>
      <c r="G15" s="126" t="s">
        <v>13</v>
      </c>
      <c r="H15" s="10" t="s">
        <v>90</v>
      </c>
      <c r="I15" s="10" t="s">
        <v>114</v>
      </c>
      <c r="J15" s="118" t="s">
        <v>114</v>
      </c>
      <c r="K15" s="10" t="s">
        <v>114</v>
      </c>
      <c r="L15" s="10" t="s">
        <v>114</v>
      </c>
      <c r="M15" s="43" t="s">
        <v>456</v>
      </c>
      <c r="N15" s="10" t="s">
        <v>114</v>
      </c>
      <c r="O15" s="10" t="s">
        <v>114</v>
      </c>
      <c r="P15" s="10" t="s">
        <v>114</v>
      </c>
      <c r="Q15" s="10" t="s">
        <v>114</v>
      </c>
      <c r="R15" s="10" t="s">
        <v>114</v>
      </c>
      <c r="S15" s="116" t="s">
        <v>456</v>
      </c>
      <c r="T15" s="10" t="s">
        <v>114</v>
      </c>
      <c r="U15" s="10" t="s">
        <v>114</v>
      </c>
      <c r="V15" s="10" t="s">
        <v>114</v>
      </c>
      <c r="W15" s="118" t="s">
        <v>114</v>
      </c>
    </row>
    <row r="16" spans="1:23" ht="15" customHeight="1" x14ac:dyDescent="0.2">
      <c r="C16" s="83" t="s">
        <v>181</v>
      </c>
      <c r="D16" s="32" t="s">
        <v>129</v>
      </c>
      <c r="E16" s="32" t="s">
        <v>121</v>
      </c>
      <c r="F16" s="41" t="s">
        <v>34</v>
      </c>
      <c r="G16" s="120" t="s">
        <v>13</v>
      </c>
      <c r="H16" s="10" t="s">
        <v>90</v>
      </c>
      <c r="I16" s="10" t="s">
        <v>114</v>
      </c>
      <c r="J16" s="118" t="s">
        <v>114</v>
      </c>
      <c r="K16" s="10" t="s">
        <v>114</v>
      </c>
      <c r="L16" s="10" t="s">
        <v>114</v>
      </c>
      <c r="M16" s="43" t="s">
        <v>456</v>
      </c>
      <c r="N16" s="10" t="s">
        <v>114</v>
      </c>
      <c r="O16" s="10" t="s">
        <v>114</v>
      </c>
      <c r="P16" s="10" t="s">
        <v>114</v>
      </c>
      <c r="Q16" s="10" t="s">
        <v>114</v>
      </c>
      <c r="R16" s="10" t="s">
        <v>114</v>
      </c>
      <c r="S16" s="116" t="s">
        <v>456</v>
      </c>
      <c r="T16" s="10" t="s">
        <v>114</v>
      </c>
      <c r="U16" s="10" t="s">
        <v>114</v>
      </c>
      <c r="V16" s="10" t="s">
        <v>114</v>
      </c>
      <c r="W16" s="118" t="s">
        <v>114</v>
      </c>
    </row>
    <row r="17" spans="3:23" ht="14.25" customHeight="1" x14ac:dyDescent="0.2">
      <c r="C17" s="240" t="s">
        <v>170</v>
      </c>
      <c r="D17" s="241"/>
      <c r="E17" s="241"/>
      <c r="F17" s="35"/>
      <c r="G17" s="121"/>
      <c r="H17" s="25"/>
      <c r="I17" s="25"/>
      <c r="J17" s="117"/>
      <c r="K17" s="25"/>
      <c r="L17" s="25"/>
      <c r="M17" s="25"/>
      <c r="N17" s="25"/>
      <c r="O17" s="25"/>
      <c r="P17" s="25"/>
      <c r="Q17" s="25"/>
      <c r="R17" s="25"/>
      <c r="S17" s="117"/>
      <c r="T17" s="25"/>
      <c r="U17" s="25"/>
      <c r="V17" s="25"/>
      <c r="W17" s="117"/>
    </row>
    <row r="18" spans="3:23" ht="15" customHeight="1" x14ac:dyDescent="0.2">
      <c r="C18" s="83" t="s">
        <v>173</v>
      </c>
      <c r="D18" s="32" t="s">
        <v>129</v>
      </c>
      <c r="E18" s="32" t="s">
        <v>121</v>
      </c>
      <c r="F18" s="19">
        <v>100</v>
      </c>
      <c r="G18" s="120" t="s">
        <v>13</v>
      </c>
      <c r="H18" s="10" t="s">
        <v>114</v>
      </c>
      <c r="I18" s="10" t="s">
        <v>90</v>
      </c>
      <c r="J18" s="118" t="s">
        <v>114</v>
      </c>
      <c r="K18" s="10" t="s">
        <v>114</v>
      </c>
      <c r="L18" s="10" t="s">
        <v>114</v>
      </c>
      <c r="M18" s="43" t="s">
        <v>456</v>
      </c>
      <c r="N18" s="10" t="s">
        <v>114</v>
      </c>
      <c r="O18" s="10" t="s">
        <v>114</v>
      </c>
      <c r="P18" s="10" t="s">
        <v>114</v>
      </c>
      <c r="Q18" s="10" t="s">
        <v>114</v>
      </c>
      <c r="R18" s="10">
        <v>140</v>
      </c>
      <c r="S18" s="116" t="s">
        <v>456</v>
      </c>
      <c r="T18" s="10" t="s">
        <v>114</v>
      </c>
      <c r="U18" s="10" t="s">
        <v>114</v>
      </c>
      <c r="V18" s="10" t="s">
        <v>114</v>
      </c>
      <c r="W18" s="118" t="s">
        <v>114</v>
      </c>
    </row>
    <row r="19" spans="3:23" ht="15" customHeight="1" x14ac:dyDescent="0.2">
      <c r="C19" s="83" t="s">
        <v>175</v>
      </c>
      <c r="D19" s="32" t="s">
        <v>129</v>
      </c>
      <c r="E19" s="32" t="s">
        <v>121</v>
      </c>
      <c r="F19" s="19">
        <v>100</v>
      </c>
      <c r="G19" s="120" t="s">
        <v>13</v>
      </c>
      <c r="H19" s="10" t="s">
        <v>117</v>
      </c>
      <c r="I19" s="10" t="s">
        <v>90</v>
      </c>
      <c r="J19" s="118">
        <v>200</v>
      </c>
      <c r="K19" s="10" t="s">
        <v>117</v>
      </c>
      <c r="L19" s="10" t="s">
        <v>117</v>
      </c>
      <c r="M19" s="43" t="s">
        <v>456</v>
      </c>
      <c r="N19" s="10" t="s">
        <v>117</v>
      </c>
      <c r="O19" s="10">
        <v>100</v>
      </c>
      <c r="P19" s="10" t="s">
        <v>117</v>
      </c>
      <c r="Q19" s="10">
        <v>110</v>
      </c>
      <c r="R19" s="10">
        <v>150</v>
      </c>
      <c r="S19" s="154">
        <f>ABS(R19-Q19)/AVERAGE(Q19:R19)</f>
        <v>0.30769230769230771</v>
      </c>
      <c r="T19" s="10" t="s">
        <v>117</v>
      </c>
      <c r="U19" s="10" t="s">
        <v>117</v>
      </c>
      <c r="V19" s="10" t="s">
        <v>117</v>
      </c>
      <c r="W19" s="118" t="s">
        <v>117</v>
      </c>
    </row>
    <row r="20" spans="3:23" ht="15" customHeight="1" x14ac:dyDescent="0.2">
      <c r="C20" s="83" t="s">
        <v>176</v>
      </c>
      <c r="D20" s="32" t="s">
        <v>129</v>
      </c>
      <c r="E20" s="32" t="s">
        <v>121</v>
      </c>
      <c r="F20" s="19">
        <v>200</v>
      </c>
      <c r="G20" s="120" t="s">
        <v>13</v>
      </c>
      <c r="H20" s="10" t="s">
        <v>117</v>
      </c>
      <c r="I20" s="10" t="s">
        <v>90</v>
      </c>
      <c r="J20" s="118" t="s">
        <v>117</v>
      </c>
      <c r="K20" s="10" t="s">
        <v>117</v>
      </c>
      <c r="L20" s="10" t="s">
        <v>117</v>
      </c>
      <c r="M20" s="43" t="s">
        <v>456</v>
      </c>
      <c r="N20" s="10" t="s">
        <v>117</v>
      </c>
      <c r="O20" s="10" t="s">
        <v>117</v>
      </c>
      <c r="P20" s="10" t="s">
        <v>117</v>
      </c>
      <c r="Q20" s="10" t="s">
        <v>117</v>
      </c>
      <c r="R20" s="10" t="s">
        <v>117</v>
      </c>
      <c r="S20" s="116" t="s">
        <v>456</v>
      </c>
      <c r="T20" s="10" t="s">
        <v>117</v>
      </c>
      <c r="U20" s="10" t="s">
        <v>117</v>
      </c>
      <c r="V20" s="10" t="s">
        <v>117</v>
      </c>
      <c r="W20" s="118" t="s">
        <v>117</v>
      </c>
    </row>
    <row r="21" spans="3:23" ht="15" customHeight="1" x14ac:dyDescent="0.2">
      <c r="C21" s="83" t="s">
        <v>177</v>
      </c>
      <c r="D21" s="32" t="s">
        <v>129</v>
      </c>
      <c r="E21" s="32" t="s">
        <v>121</v>
      </c>
      <c r="F21" s="41" t="s">
        <v>109</v>
      </c>
      <c r="G21" s="120" t="s">
        <v>13</v>
      </c>
      <c r="H21" s="10" t="s">
        <v>32</v>
      </c>
      <c r="I21" s="10" t="s">
        <v>90</v>
      </c>
      <c r="J21" s="118" t="s">
        <v>32</v>
      </c>
      <c r="K21" s="10" t="s">
        <v>32</v>
      </c>
      <c r="L21" s="10" t="s">
        <v>32</v>
      </c>
      <c r="M21" s="43" t="s">
        <v>456</v>
      </c>
      <c r="N21" s="10" t="s">
        <v>32</v>
      </c>
      <c r="O21" s="10" t="s">
        <v>32</v>
      </c>
      <c r="P21" s="10" t="s">
        <v>32</v>
      </c>
      <c r="Q21" s="10" t="s">
        <v>32</v>
      </c>
      <c r="R21" s="10" t="s">
        <v>32</v>
      </c>
      <c r="S21" s="116" t="s">
        <v>456</v>
      </c>
      <c r="T21" s="10" t="s">
        <v>32</v>
      </c>
      <c r="U21" s="10" t="s">
        <v>32</v>
      </c>
      <c r="V21" s="10" t="s">
        <v>32</v>
      </c>
      <c r="W21" s="118" t="s">
        <v>32</v>
      </c>
    </row>
    <row r="22" spans="3:23" ht="18.95" customHeight="1" x14ac:dyDescent="0.2">
      <c r="C22" s="84" t="s">
        <v>87</v>
      </c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3:23" ht="13.5" x14ac:dyDescent="0.2">
      <c r="C23" s="36" t="s">
        <v>39</v>
      </c>
      <c r="D23" s="2"/>
      <c r="E23" s="95" t="s">
        <v>447</v>
      </c>
      <c r="F23" s="95"/>
      <c r="G23" s="95"/>
      <c r="H23" s="52"/>
      <c r="I23" s="52"/>
      <c r="J23" s="52"/>
      <c r="K23" s="34"/>
      <c r="L23" s="1"/>
      <c r="M23" s="1"/>
      <c r="N23" s="34"/>
      <c r="O23" s="102"/>
      <c r="P23" s="1"/>
      <c r="Q23" s="1"/>
      <c r="R23" s="1"/>
      <c r="S23" s="1"/>
      <c r="T23" s="1"/>
      <c r="U23" s="1"/>
      <c r="V23" s="1"/>
      <c r="W23" s="1"/>
    </row>
    <row r="24" spans="3:23" x14ac:dyDescent="0.2">
      <c r="C24" s="38" t="s">
        <v>105</v>
      </c>
      <c r="D24" s="39" t="s">
        <v>88</v>
      </c>
      <c r="E24" s="96" t="s">
        <v>461</v>
      </c>
      <c r="F24" s="96"/>
      <c r="G24" s="96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</row>
    <row r="25" spans="3:23" ht="13.5" customHeight="1" x14ac:dyDescent="0.2">
      <c r="C25" s="3" t="s">
        <v>13</v>
      </c>
      <c r="D25" s="2" t="s">
        <v>89</v>
      </c>
      <c r="E25" s="2" t="s">
        <v>89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3:23" x14ac:dyDescent="0.2">
      <c r="C26" s="3" t="s">
        <v>90</v>
      </c>
      <c r="D26" s="2" t="s">
        <v>91</v>
      </c>
      <c r="E26" s="2" t="s">
        <v>91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3:23" x14ac:dyDescent="0.2">
      <c r="C27" s="3" t="s">
        <v>109</v>
      </c>
      <c r="D27" s="2" t="s">
        <v>92</v>
      </c>
      <c r="E27" s="2" t="s">
        <v>92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3:23" x14ac:dyDescent="0.2">
      <c r="C28" s="3" t="s">
        <v>1</v>
      </c>
      <c r="D28" s="2"/>
      <c r="E28" s="2" t="s">
        <v>95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3:23" x14ac:dyDescent="0.2">
      <c r="C29" s="42" t="s">
        <v>160</v>
      </c>
      <c r="D29" s="2"/>
      <c r="E29" s="2" t="s">
        <v>96</v>
      </c>
      <c r="F29" s="2"/>
    </row>
    <row r="30" spans="3:23" x14ac:dyDescent="0.2">
      <c r="C30" s="3" t="s">
        <v>93</v>
      </c>
      <c r="D30" s="2"/>
      <c r="E30" s="2" t="s">
        <v>94</v>
      </c>
      <c r="F30" s="2"/>
    </row>
    <row r="31" spans="3:23" x14ac:dyDescent="0.2">
      <c r="C31" s="58" t="s">
        <v>456</v>
      </c>
      <c r="E31" s="5" t="s">
        <v>459</v>
      </c>
    </row>
  </sheetData>
  <mergeCells count="7">
    <mergeCell ref="S4:S7"/>
    <mergeCell ref="M4:M7"/>
    <mergeCell ref="C8:E8"/>
    <mergeCell ref="C17:E17"/>
    <mergeCell ref="E4:E7"/>
    <mergeCell ref="F4:F7"/>
    <mergeCell ref="G4:G7"/>
  </mergeCells>
  <printOptions horizontalCentered="1"/>
  <pageMargins left="0" right="0" top="1.6929133858267718" bottom="0.74803149606299213" header="0.6692913385826772" footer="0.31496062992125984"/>
  <pageSetup scale="55" fitToHeight="0" orientation="landscape" r:id="rId1"/>
  <headerFooter alignWithMargins="0">
    <oddHeader>&amp;L&amp;"Arial,Bold"&amp;K04+000Table 2
Groundwater Analytical Results
Petroleum Hydrocarbons&amp;R&amp;G</oddHeader>
    <oddFooter>&amp;L&amp;8Project No. 102089-002&amp;R&amp;8&amp;P/&amp;N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0"/>
  <sheetViews>
    <sheetView topLeftCell="C4" zoomScaleNormal="100" zoomScaleSheetLayoutView="85" workbookViewId="0">
      <selection activeCell="L34" sqref="L34"/>
    </sheetView>
  </sheetViews>
  <sheetFormatPr defaultColWidth="8.85546875" defaultRowHeight="12" x14ac:dyDescent="0.2"/>
  <cols>
    <col min="1" max="1" width="4.42578125" style="5" hidden="1" customWidth="1"/>
    <col min="2" max="2" width="25.7109375" style="5" hidden="1" customWidth="1"/>
    <col min="3" max="3" width="25.28515625" style="5" customWidth="1"/>
    <col min="4" max="4" width="12.7109375" style="5" hidden="1" customWidth="1"/>
    <col min="5" max="5" width="6.7109375" style="5" customWidth="1"/>
    <col min="6" max="6" width="10.42578125" style="5" customWidth="1"/>
    <col min="7" max="7" width="10" style="5" customWidth="1"/>
    <col min="8" max="8" width="11.42578125" style="5" customWidth="1"/>
    <col min="9" max="9" width="12.85546875" style="5" customWidth="1"/>
    <col min="10" max="10" width="11.28515625" style="5" customWidth="1"/>
    <col min="11" max="11" width="11.7109375" style="5" customWidth="1"/>
    <col min="12" max="12" width="6" style="5" customWidth="1"/>
    <col min="13" max="13" width="11.7109375" style="5" customWidth="1"/>
    <col min="14" max="14" width="10.140625" style="5" customWidth="1"/>
    <col min="15" max="15" width="9.5703125" style="5" customWidth="1"/>
    <col min="16" max="16" width="9.140625" style="5" customWidth="1"/>
    <col min="17" max="17" width="9.5703125" style="5" customWidth="1"/>
    <col min="18" max="18" width="6.42578125" style="5" customWidth="1"/>
    <col min="19" max="16384" width="8.85546875" style="5"/>
  </cols>
  <sheetData>
    <row r="1" spans="1:18" s="18" customFormat="1" ht="33" hidden="1" customHeight="1" thickTop="1" x14ac:dyDescent="0.3">
      <c r="A1" s="17"/>
      <c r="B1" s="17"/>
      <c r="C1" s="21"/>
      <c r="D1" s="21"/>
      <c r="E1" s="21"/>
      <c r="F1" s="21"/>
      <c r="G1" s="21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13.5" hidden="1" customHeight="1" x14ac:dyDescent="0.2">
      <c r="A2" s="8"/>
      <c r="B2" s="8"/>
      <c r="C2" s="23"/>
      <c r="D2" s="24"/>
      <c r="E2" s="24"/>
      <c r="F2" s="24"/>
      <c r="G2" s="24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s="1" customFormat="1" ht="12" hidden="1" customHeight="1" x14ac:dyDescent="0.2">
      <c r="C3" s="3" t="s">
        <v>1</v>
      </c>
      <c r="D3" s="2" t="s">
        <v>95</v>
      </c>
      <c r="E3" s="2" t="s">
        <v>95</v>
      </c>
      <c r="F3" s="2"/>
      <c r="G3" s="2"/>
    </row>
    <row r="4" spans="1:18" s="1" customFormat="1" ht="18" customHeight="1" x14ac:dyDescent="0.2">
      <c r="C4" s="80" t="s">
        <v>2</v>
      </c>
      <c r="D4" s="81"/>
      <c r="E4" s="242" t="s">
        <v>0</v>
      </c>
      <c r="F4" s="245" t="s">
        <v>93</v>
      </c>
      <c r="G4" s="248" t="s">
        <v>191</v>
      </c>
      <c r="H4" s="82">
        <v>42583</v>
      </c>
      <c r="I4" s="112">
        <v>42946</v>
      </c>
      <c r="J4" s="82">
        <v>42585</v>
      </c>
      <c r="K4" s="82">
        <v>42585</v>
      </c>
      <c r="L4" s="234" t="s">
        <v>455</v>
      </c>
      <c r="M4" s="177">
        <v>42584</v>
      </c>
      <c r="N4" s="112">
        <v>42954</v>
      </c>
      <c r="O4" s="177">
        <v>42584</v>
      </c>
      <c r="P4" s="82">
        <v>42946</v>
      </c>
      <c r="Q4" s="82">
        <v>42946</v>
      </c>
      <c r="R4" s="251" t="s">
        <v>549</v>
      </c>
    </row>
    <row r="5" spans="1:18" ht="54" customHeight="1" x14ac:dyDescent="0.2">
      <c r="C5" s="7" t="s">
        <v>3</v>
      </c>
      <c r="D5" s="75"/>
      <c r="E5" s="243"/>
      <c r="F5" s="246"/>
      <c r="G5" s="249"/>
      <c r="H5" s="27" t="s">
        <v>387</v>
      </c>
      <c r="I5" s="113" t="s">
        <v>387</v>
      </c>
      <c r="J5" s="27" t="s">
        <v>389</v>
      </c>
      <c r="K5" s="27" t="s">
        <v>458</v>
      </c>
      <c r="L5" s="235"/>
      <c r="M5" s="178" t="s">
        <v>390</v>
      </c>
      <c r="N5" s="113" t="s">
        <v>390</v>
      </c>
      <c r="O5" s="178" t="s">
        <v>391</v>
      </c>
      <c r="P5" s="27" t="s">
        <v>391</v>
      </c>
      <c r="Q5" s="27" t="s">
        <v>546</v>
      </c>
      <c r="R5" s="252"/>
    </row>
    <row r="6" spans="1:18" ht="20.25" customHeight="1" x14ac:dyDescent="0.2">
      <c r="C6" s="6" t="s">
        <v>4</v>
      </c>
      <c r="D6" s="75"/>
      <c r="E6" s="243"/>
      <c r="F6" s="246"/>
      <c r="G6" s="249"/>
      <c r="H6" s="33" t="s">
        <v>113</v>
      </c>
      <c r="I6" s="114" t="s">
        <v>113</v>
      </c>
      <c r="J6" s="33" t="s">
        <v>113</v>
      </c>
      <c r="K6" s="33" t="s">
        <v>113</v>
      </c>
      <c r="L6" s="235"/>
      <c r="M6" s="179" t="s">
        <v>113</v>
      </c>
      <c r="N6" s="114" t="s">
        <v>113</v>
      </c>
      <c r="O6" s="179" t="s">
        <v>113</v>
      </c>
      <c r="P6" s="33" t="s">
        <v>113</v>
      </c>
      <c r="Q6" s="33" t="s">
        <v>113</v>
      </c>
      <c r="R6" s="252"/>
    </row>
    <row r="7" spans="1:18" ht="17.25" customHeight="1" x14ac:dyDescent="0.2">
      <c r="C7" s="6" t="s">
        <v>5</v>
      </c>
      <c r="D7" s="75"/>
      <c r="E7" s="243"/>
      <c r="F7" s="246"/>
      <c r="G7" s="249"/>
      <c r="H7" s="33" t="s">
        <v>6</v>
      </c>
      <c r="I7" s="114" t="s">
        <v>6</v>
      </c>
      <c r="J7" s="33" t="s">
        <v>6</v>
      </c>
      <c r="K7" s="33" t="s">
        <v>6</v>
      </c>
      <c r="L7" s="235"/>
      <c r="M7" s="179" t="s">
        <v>6</v>
      </c>
      <c r="N7" s="114" t="s">
        <v>6</v>
      </c>
      <c r="O7" s="180" t="s">
        <v>6</v>
      </c>
      <c r="P7" s="33" t="s">
        <v>6</v>
      </c>
      <c r="Q7" s="33" t="s">
        <v>6</v>
      </c>
      <c r="R7" s="253"/>
    </row>
    <row r="8" spans="1:18" ht="12.6" customHeight="1" x14ac:dyDescent="0.2">
      <c r="C8" s="254" t="s">
        <v>440</v>
      </c>
      <c r="D8" s="255"/>
      <c r="E8" s="255"/>
      <c r="F8" s="81"/>
      <c r="G8" s="149"/>
      <c r="H8" s="85"/>
      <c r="I8" s="130"/>
      <c r="J8" s="85"/>
      <c r="K8" s="85"/>
      <c r="L8" s="130"/>
      <c r="M8" s="181"/>
      <c r="N8" s="130"/>
      <c r="O8" s="181"/>
      <c r="P8" s="85"/>
      <c r="Q8" s="85"/>
      <c r="R8" s="85"/>
    </row>
    <row r="9" spans="1:18" x14ac:dyDescent="0.2">
      <c r="C9" s="83" t="s">
        <v>294</v>
      </c>
      <c r="D9" s="32" t="s">
        <v>129</v>
      </c>
      <c r="E9" s="32" t="s">
        <v>121</v>
      </c>
      <c r="F9" s="44" t="s">
        <v>108</v>
      </c>
      <c r="G9" s="122" t="s">
        <v>211</v>
      </c>
      <c r="H9" s="10" t="s">
        <v>36</v>
      </c>
      <c r="I9" s="118" t="s">
        <v>36</v>
      </c>
      <c r="J9" s="10" t="s">
        <v>36</v>
      </c>
      <c r="K9" s="10" t="s">
        <v>36</v>
      </c>
      <c r="L9" s="116" t="s">
        <v>456</v>
      </c>
      <c r="M9" s="182" t="s">
        <v>36</v>
      </c>
      <c r="N9" s="118" t="s">
        <v>36</v>
      </c>
      <c r="O9" s="182" t="s">
        <v>36</v>
      </c>
      <c r="P9" s="10" t="s">
        <v>36</v>
      </c>
      <c r="Q9" s="10" t="s">
        <v>36</v>
      </c>
      <c r="R9" s="10" t="s">
        <v>456</v>
      </c>
    </row>
    <row r="10" spans="1:18" x14ac:dyDescent="0.2">
      <c r="C10" s="83" t="s">
        <v>37</v>
      </c>
      <c r="D10" s="32" t="s">
        <v>129</v>
      </c>
      <c r="E10" s="32" t="s">
        <v>121</v>
      </c>
      <c r="F10" s="41" t="s">
        <v>107</v>
      </c>
      <c r="G10" s="122" t="s">
        <v>63</v>
      </c>
      <c r="H10" s="10" t="s">
        <v>100</v>
      </c>
      <c r="I10" s="118" t="s">
        <v>100</v>
      </c>
      <c r="J10" s="10" t="s">
        <v>100</v>
      </c>
      <c r="K10" s="10" t="s">
        <v>100</v>
      </c>
      <c r="L10" s="116" t="s">
        <v>456</v>
      </c>
      <c r="M10" s="182" t="s">
        <v>100</v>
      </c>
      <c r="N10" s="118" t="s">
        <v>100</v>
      </c>
      <c r="O10" s="182" t="s">
        <v>100</v>
      </c>
      <c r="P10" s="10" t="s">
        <v>100</v>
      </c>
      <c r="Q10" s="10" t="s">
        <v>100</v>
      </c>
      <c r="R10" s="10" t="s">
        <v>456</v>
      </c>
    </row>
    <row r="11" spans="1:18" x14ac:dyDescent="0.2">
      <c r="C11" s="83" t="s">
        <v>40</v>
      </c>
      <c r="D11" s="32" t="s">
        <v>129</v>
      </c>
      <c r="E11" s="32" t="s">
        <v>121</v>
      </c>
      <c r="F11" s="41" t="s">
        <v>107</v>
      </c>
      <c r="G11" s="120" t="s">
        <v>13</v>
      </c>
      <c r="H11" s="10" t="s">
        <v>100</v>
      </c>
      <c r="I11" s="118" t="s">
        <v>100</v>
      </c>
      <c r="J11" s="10" t="s">
        <v>100</v>
      </c>
      <c r="K11" s="10" t="s">
        <v>100</v>
      </c>
      <c r="L11" s="116" t="s">
        <v>456</v>
      </c>
      <c r="M11" s="182" t="s">
        <v>100</v>
      </c>
      <c r="N11" s="118" t="s">
        <v>100</v>
      </c>
      <c r="O11" s="182" t="s">
        <v>100</v>
      </c>
      <c r="P11" s="10" t="s">
        <v>100</v>
      </c>
      <c r="Q11" s="10" t="s">
        <v>100</v>
      </c>
      <c r="R11" s="10" t="s">
        <v>456</v>
      </c>
    </row>
    <row r="12" spans="1:18" ht="11.25" customHeight="1" x14ac:dyDescent="0.2">
      <c r="C12" s="83" t="s">
        <v>295</v>
      </c>
      <c r="D12" s="32" t="s">
        <v>129</v>
      </c>
      <c r="E12" s="32" t="s">
        <v>121</v>
      </c>
      <c r="F12" s="41">
        <v>0.05</v>
      </c>
      <c r="G12" s="126">
        <v>4.4000000000000004</v>
      </c>
      <c r="H12" s="10" t="s">
        <v>97</v>
      </c>
      <c r="I12" s="118" t="s">
        <v>106</v>
      </c>
      <c r="J12" s="10" t="s">
        <v>97</v>
      </c>
      <c r="K12" s="10" t="s">
        <v>97</v>
      </c>
      <c r="L12" s="116" t="s">
        <v>456</v>
      </c>
      <c r="M12" s="182" t="s">
        <v>97</v>
      </c>
      <c r="N12" s="118" t="s">
        <v>97</v>
      </c>
      <c r="O12" s="182" t="s">
        <v>106</v>
      </c>
      <c r="P12" s="10" t="s">
        <v>106</v>
      </c>
      <c r="Q12" s="10" t="s">
        <v>106</v>
      </c>
      <c r="R12" s="10" t="s">
        <v>456</v>
      </c>
    </row>
    <row r="13" spans="1:18" x14ac:dyDescent="0.2">
      <c r="C13" s="83" t="s">
        <v>41</v>
      </c>
      <c r="D13" s="32" t="s">
        <v>129</v>
      </c>
      <c r="E13" s="32" t="s">
        <v>121</v>
      </c>
      <c r="F13" s="41" t="s">
        <v>108</v>
      </c>
      <c r="G13" s="150" t="s">
        <v>207</v>
      </c>
      <c r="H13" s="10" t="s">
        <v>36</v>
      </c>
      <c r="I13" s="118" t="s">
        <v>36</v>
      </c>
      <c r="J13" s="10" t="s">
        <v>36</v>
      </c>
      <c r="K13" s="10" t="s">
        <v>36</v>
      </c>
      <c r="L13" s="116" t="s">
        <v>456</v>
      </c>
      <c r="M13" s="182" t="s">
        <v>36</v>
      </c>
      <c r="N13" s="118" t="s">
        <v>36</v>
      </c>
      <c r="O13" s="182" t="s">
        <v>36</v>
      </c>
      <c r="P13" s="10" t="s">
        <v>36</v>
      </c>
      <c r="Q13" s="10" t="s">
        <v>36</v>
      </c>
      <c r="R13" s="10" t="s">
        <v>456</v>
      </c>
    </row>
    <row r="14" spans="1:18" x14ac:dyDescent="0.2">
      <c r="C14" s="83" t="s">
        <v>42</v>
      </c>
      <c r="D14" s="32" t="s">
        <v>129</v>
      </c>
      <c r="E14" s="32" t="s">
        <v>121</v>
      </c>
      <c r="F14" s="41" t="s">
        <v>301</v>
      </c>
      <c r="G14" s="122" t="s">
        <v>18</v>
      </c>
      <c r="H14" s="10" t="s">
        <v>312</v>
      </c>
      <c r="I14" s="118" t="s">
        <v>312</v>
      </c>
      <c r="J14" s="10" t="s">
        <v>312</v>
      </c>
      <c r="K14" s="10" t="s">
        <v>312</v>
      </c>
      <c r="L14" s="116" t="s">
        <v>456</v>
      </c>
      <c r="M14" s="182" t="s">
        <v>312</v>
      </c>
      <c r="N14" s="118" t="s">
        <v>312</v>
      </c>
      <c r="O14" s="182" t="s">
        <v>312</v>
      </c>
      <c r="P14" s="10" t="s">
        <v>312</v>
      </c>
      <c r="Q14" s="10" t="s">
        <v>312</v>
      </c>
      <c r="R14" s="10" t="s">
        <v>456</v>
      </c>
    </row>
    <row r="15" spans="1:18" x14ac:dyDescent="0.2">
      <c r="C15" s="83" t="s">
        <v>296</v>
      </c>
      <c r="D15" s="32" t="s">
        <v>129</v>
      </c>
      <c r="E15" s="32" t="s">
        <v>121</v>
      </c>
      <c r="F15" s="41" t="s">
        <v>301</v>
      </c>
      <c r="G15" s="120" t="s">
        <v>13</v>
      </c>
      <c r="H15" s="10" t="s">
        <v>312</v>
      </c>
      <c r="I15" s="118" t="s">
        <v>312</v>
      </c>
      <c r="J15" s="10" t="s">
        <v>312</v>
      </c>
      <c r="K15" s="10" t="s">
        <v>312</v>
      </c>
      <c r="L15" s="116" t="s">
        <v>456</v>
      </c>
      <c r="M15" s="182" t="s">
        <v>312</v>
      </c>
      <c r="N15" s="118" t="s">
        <v>312</v>
      </c>
      <c r="O15" s="182" t="s">
        <v>312</v>
      </c>
      <c r="P15" s="10" t="s">
        <v>312</v>
      </c>
      <c r="Q15" s="10" t="s">
        <v>312</v>
      </c>
      <c r="R15" s="10" t="s">
        <v>456</v>
      </c>
    </row>
    <row r="16" spans="1:18" x14ac:dyDescent="0.2">
      <c r="C16" s="83" t="s">
        <v>46</v>
      </c>
      <c r="D16" s="32" t="s">
        <v>129</v>
      </c>
      <c r="E16" s="32" t="s">
        <v>121</v>
      </c>
      <c r="F16" s="41" t="s">
        <v>301</v>
      </c>
      <c r="G16" s="120" t="s">
        <v>13</v>
      </c>
      <c r="H16" s="10" t="s">
        <v>312</v>
      </c>
      <c r="I16" s="118" t="s">
        <v>312</v>
      </c>
      <c r="J16" s="10" t="s">
        <v>312</v>
      </c>
      <c r="K16" s="10" t="s">
        <v>312</v>
      </c>
      <c r="L16" s="116" t="s">
        <v>456</v>
      </c>
      <c r="M16" s="182" t="s">
        <v>312</v>
      </c>
      <c r="N16" s="118" t="s">
        <v>312</v>
      </c>
      <c r="O16" s="182" t="s">
        <v>312</v>
      </c>
      <c r="P16" s="10" t="s">
        <v>312</v>
      </c>
      <c r="Q16" s="10" t="s">
        <v>312</v>
      </c>
      <c r="R16" s="10" t="s">
        <v>456</v>
      </c>
    </row>
    <row r="17" spans="3:18" x14ac:dyDescent="0.2">
      <c r="C17" s="83" t="s">
        <v>45</v>
      </c>
      <c r="D17" s="32" t="s">
        <v>129</v>
      </c>
      <c r="E17" s="32" t="s">
        <v>121</v>
      </c>
      <c r="F17" s="41" t="s">
        <v>301</v>
      </c>
      <c r="G17" s="120" t="s">
        <v>13</v>
      </c>
      <c r="H17" s="10" t="s">
        <v>312</v>
      </c>
      <c r="I17" s="118" t="s">
        <v>312</v>
      </c>
      <c r="J17" s="10" t="s">
        <v>312</v>
      </c>
      <c r="K17" s="10" t="s">
        <v>312</v>
      </c>
      <c r="L17" s="116" t="s">
        <v>456</v>
      </c>
      <c r="M17" s="182" t="s">
        <v>312</v>
      </c>
      <c r="N17" s="118" t="s">
        <v>312</v>
      </c>
      <c r="O17" s="182" t="s">
        <v>312</v>
      </c>
      <c r="P17" s="10" t="s">
        <v>312</v>
      </c>
      <c r="Q17" s="10" t="s">
        <v>312</v>
      </c>
      <c r="R17" s="10" t="s">
        <v>456</v>
      </c>
    </row>
    <row r="18" spans="3:18" x14ac:dyDescent="0.2">
      <c r="C18" s="83" t="s">
        <v>297</v>
      </c>
      <c r="D18" s="32" t="s">
        <v>129</v>
      </c>
      <c r="E18" s="32" t="s">
        <v>121</v>
      </c>
      <c r="F18" s="41" t="s">
        <v>115</v>
      </c>
      <c r="G18" s="120" t="s">
        <v>13</v>
      </c>
      <c r="H18" s="10" t="s">
        <v>106</v>
      </c>
      <c r="I18" s="118" t="s">
        <v>106</v>
      </c>
      <c r="J18" s="10" t="s">
        <v>106</v>
      </c>
      <c r="K18" s="10" t="s">
        <v>106</v>
      </c>
      <c r="L18" s="116" t="s">
        <v>456</v>
      </c>
      <c r="M18" s="182" t="s">
        <v>106</v>
      </c>
      <c r="N18" s="118" t="s">
        <v>106</v>
      </c>
      <c r="O18" s="182" t="s">
        <v>106</v>
      </c>
      <c r="P18" s="10" t="s">
        <v>106</v>
      </c>
      <c r="Q18" s="10" t="s">
        <v>106</v>
      </c>
      <c r="R18" s="10" t="s">
        <v>456</v>
      </c>
    </row>
    <row r="19" spans="3:18" ht="11.25" customHeight="1" x14ac:dyDescent="0.2">
      <c r="C19" s="83" t="s">
        <v>44</v>
      </c>
      <c r="D19" s="32" t="s">
        <v>129</v>
      </c>
      <c r="E19" s="32" t="s">
        <v>121</v>
      </c>
      <c r="F19" s="41" t="s">
        <v>302</v>
      </c>
      <c r="G19" s="150" t="s">
        <v>211</v>
      </c>
      <c r="H19" s="10" t="s">
        <v>313</v>
      </c>
      <c r="I19" s="118" t="s">
        <v>313</v>
      </c>
      <c r="J19" s="10" t="s">
        <v>313</v>
      </c>
      <c r="K19" s="10" t="s">
        <v>313</v>
      </c>
      <c r="L19" s="116" t="s">
        <v>456</v>
      </c>
      <c r="M19" s="182" t="s">
        <v>313</v>
      </c>
      <c r="N19" s="118" t="s">
        <v>313</v>
      </c>
      <c r="O19" s="182" t="s">
        <v>313</v>
      </c>
      <c r="P19" s="10" t="s">
        <v>313</v>
      </c>
      <c r="Q19" s="10" t="s">
        <v>313</v>
      </c>
      <c r="R19" s="10" t="s">
        <v>456</v>
      </c>
    </row>
    <row r="20" spans="3:18" x14ac:dyDescent="0.2">
      <c r="C20" s="83" t="s">
        <v>298</v>
      </c>
      <c r="D20" s="32" t="s">
        <v>129</v>
      </c>
      <c r="E20" s="32" t="s">
        <v>121</v>
      </c>
      <c r="F20" s="41" t="s">
        <v>115</v>
      </c>
      <c r="G20" s="126" t="s">
        <v>13</v>
      </c>
      <c r="H20" s="10" t="s">
        <v>106</v>
      </c>
      <c r="I20" s="118" t="s">
        <v>106</v>
      </c>
      <c r="J20" s="10" t="s">
        <v>106</v>
      </c>
      <c r="K20" s="10" t="s">
        <v>106</v>
      </c>
      <c r="L20" s="116" t="s">
        <v>456</v>
      </c>
      <c r="M20" s="182" t="s">
        <v>106</v>
      </c>
      <c r="N20" s="118" t="s">
        <v>106</v>
      </c>
      <c r="O20" s="182" t="s">
        <v>106</v>
      </c>
      <c r="P20" s="10" t="s">
        <v>106</v>
      </c>
      <c r="Q20" s="10" t="s">
        <v>106</v>
      </c>
      <c r="R20" s="10" t="s">
        <v>456</v>
      </c>
    </row>
    <row r="21" spans="3:18" x14ac:dyDescent="0.2">
      <c r="C21" s="83" t="s">
        <v>48</v>
      </c>
      <c r="D21" s="32" t="s">
        <v>129</v>
      </c>
      <c r="E21" s="32" t="s">
        <v>121</v>
      </c>
      <c r="F21" s="134">
        <v>8.5000000000000006E-3</v>
      </c>
      <c r="G21" s="120" t="s">
        <v>13</v>
      </c>
      <c r="H21" s="10" t="s">
        <v>314</v>
      </c>
      <c r="I21" s="118" t="s">
        <v>312</v>
      </c>
      <c r="J21" s="10" t="s">
        <v>314</v>
      </c>
      <c r="K21" s="10" t="s">
        <v>314</v>
      </c>
      <c r="L21" s="116" t="s">
        <v>456</v>
      </c>
      <c r="M21" s="182" t="s">
        <v>314</v>
      </c>
      <c r="N21" s="118" t="s">
        <v>314</v>
      </c>
      <c r="O21" s="182" t="s">
        <v>312</v>
      </c>
      <c r="P21" s="10" t="s">
        <v>312</v>
      </c>
      <c r="Q21" s="10" t="s">
        <v>312</v>
      </c>
      <c r="R21" s="10" t="s">
        <v>456</v>
      </c>
    </row>
    <row r="22" spans="3:18" x14ac:dyDescent="0.2">
      <c r="C22" s="83" t="s">
        <v>50</v>
      </c>
      <c r="D22" s="32" t="s">
        <v>129</v>
      </c>
      <c r="E22" s="32" t="s">
        <v>121</v>
      </c>
      <c r="F22" s="41" t="s">
        <v>302</v>
      </c>
      <c r="G22" s="120" t="s">
        <v>13</v>
      </c>
      <c r="H22" s="10" t="s">
        <v>313</v>
      </c>
      <c r="I22" s="118" t="s">
        <v>313</v>
      </c>
      <c r="J22" s="10" t="s">
        <v>313</v>
      </c>
      <c r="K22" s="10" t="s">
        <v>313</v>
      </c>
      <c r="L22" s="116" t="s">
        <v>456</v>
      </c>
      <c r="M22" s="182" t="s">
        <v>313</v>
      </c>
      <c r="N22" s="118" t="s">
        <v>313</v>
      </c>
      <c r="O22" s="182" t="s">
        <v>313</v>
      </c>
      <c r="P22" s="10" t="s">
        <v>313</v>
      </c>
      <c r="Q22" s="10" t="s">
        <v>313</v>
      </c>
      <c r="R22" s="10" t="s">
        <v>456</v>
      </c>
    </row>
    <row r="23" spans="3:18" x14ac:dyDescent="0.2">
      <c r="C23" s="83" t="s">
        <v>51</v>
      </c>
      <c r="D23" s="32" t="s">
        <v>129</v>
      </c>
      <c r="E23" s="32" t="s">
        <v>121</v>
      </c>
      <c r="F23" s="41" t="s">
        <v>108</v>
      </c>
      <c r="G23" s="122" t="s">
        <v>334</v>
      </c>
      <c r="H23" s="10" t="s">
        <v>36</v>
      </c>
      <c r="I23" s="118" t="s">
        <v>36</v>
      </c>
      <c r="J23" s="10" t="s">
        <v>36</v>
      </c>
      <c r="K23" s="10" t="s">
        <v>36</v>
      </c>
      <c r="L23" s="116" t="s">
        <v>456</v>
      </c>
      <c r="M23" s="182" t="s">
        <v>36</v>
      </c>
      <c r="N23" s="118" t="s">
        <v>36</v>
      </c>
      <c r="O23" s="182" t="s">
        <v>36</v>
      </c>
      <c r="P23" s="10" t="s">
        <v>36</v>
      </c>
      <c r="Q23" s="10" t="s">
        <v>36</v>
      </c>
      <c r="R23" s="10" t="s">
        <v>456</v>
      </c>
    </row>
    <row r="24" spans="3:18" x14ac:dyDescent="0.2">
      <c r="C24" s="83" t="s">
        <v>52</v>
      </c>
      <c r="D24" s="32" t="s">
        <v>129</v>
      </c>
      <c r="E24" s="32" t="s">
        <v>121</v>
      </c>
      <c r="F24" s="41" t="s">
        <v>115</v>
      </c>
      <c r="G24" s="122" t="s">
        <v>333</v>
      </c>
      <c r="H24" s="10" t="s">
        <v>106</v>
      </c>
      <c r="I24" s="118" t="s">
        <v>106</v>
      </c>
      <c r="J24" s="10" t="s">
        <v>106</v>
      </c>
      <c r="K24" s="10" t="s">
        <v>106</v>
      </c>
      <c r="L24" s="116" t="s">
        <v>456</v>
      </c>
      <c r="M24" s="182" t="s">
        <v>106</v>
      </c>
      <c r="N24" s="118" t="s">
        <v>106</v>
      </c>
      <c r="O24" s="182" t="s">
        <v>106</v>
      </c>
      <c r="P24" s="10" t="s">
        <v>106</v>
      </c>
      <c r="Q24" s="10" t="s">
        <v>106</v>
      </c>
      <c r="R24" s="10" t="s">
        <v>456</v>
      </c>
    </row>
    <row r="25" spans="3:18" x14ac:dyDescent="0.2">
      <c r="C25" s="83" t="s">
        <v>54</v>
      </c>
      <c r="D25" s="32" t="s">
        <v>129</v>
      </c>
      <c r="E25" s="32" t="s">
        <v>121</v>
      </c>
      <c r="F25" s="41" t="s">
        <v>301</v>
      </c>
      <c r="G25" s="120" t="s">
        <v>13</v>
      </c>
      <c r="H25" s="10" t="s">
        <v>312</v>
      </c>
      <c r="I25" s="118" t="s">
        <v>312</v>
      </c>
      <c r="J25" s="10" t="s">
        <v>312</v>
      </c>
      <c r="K25" s="10" t="s">
        <v>312</v>
      </c>
      <c r="L25" s="116" t="s">
        <v>456</v>
      </c>
      <c r="M25" s="182" t="s">
        <v>312</v>
      </c>
      <c r="N25" s="118" t="s">
        <v>312</v>
      </c>
      <c r="O25" s="182" t="s">
        <v>312</v>
      </c>
      <c r="P25" s="10" t="s">
        <v>312</v>
      </c>
      <c r="Q25" s="10" t="s">
        <v>312</v>
      </c>
      <c r="R25" s="10" t="s">
        <v>456</v>
      </c>
    </row>
    <row r="26" spans="3:18" ht="11.25" customHeight="1" x14ac:dyDescent="0.2">
      <c r="C26" s="83" t="s">
        <v>55</v>
      </c>
      <c r="D26" s="32" t="s">
        <v>129</v>
      </c>
      <c r="E26" s="32" t="s">
        <v>121</v>
      </c>
      <c r="F26" s="41" t="s">
        <v>107</v>
      </c>
      <c r="G26" s="126" t="s">
        <v>13</v>
      </c>
      <c r="H26" s="10" t="s">
        <v>100</v>
      </c>
      <c r="I26" s="118" t="s">
        <v>100</v>
      </c>
      <c r="J26" s="10" t="s">
        <v>100</v>
      </c>
      <c r="K26" s="10" t="s">
        <v>100</v>
      </c>
      <c r="L26" s="116" t="s">
        <v>456</v>
      </c>
      <c r="M26" s="182" t="s">
        <v>100</v>
      </c>
      <c r="N26" s="118" t="s">
        <v>100</v>
      </c>
      <c r="O26" s="182" t="s">
        <v>100</v>
      </c>
      <c r="P26" s="10" t="s">
        <v>100</v>
      </c>
      <c r="Q26" s="10" t="s">
        <v>100</v>
      </c>
      <c r="R26" s="10" t="s">
        <v>456</v>
      </c>
    </row>
    <row r="27" spans="3:18" x14ac:dyDescent="0.2">
      <c r="C27" s="83" t="s">
        <v>56</v>
      </c>
      <c r="D27" s="32" t="s">
        <v>129</v>
      </c>
      <c r="E27" s="32" t="s">
        <v>121</v>
      </c>
      <c r="F27" s="41" t="s">
        <v>107</v>
      </c>
      <c r="G27" s="126" t="s">
        <v>332</v>
      </c>
      <c r="H27" s="10" t="s">
        <v>100</v>
      </c>
      <c r="I27" s="118" t="s">
        <v>100</v>
      </c>
      <c r="J27" s="10" t="s">
        <v>100</v>
      </c>
      <c r="K27" s="10" t="s">
        <v>100</v>
      </c>
      <c r="L27" s="116" t="s">
        <v>456</v>
      </c>
      <c r="M27" s="182" t="s">
        <v>100</v>
      </c>
      <c r="N27" s="118" t="s">
        <v>100</v>
      </c>
      <c r="O27" s="182" t="s">
        <v>100</v>
      </c>
      <c r="P27" s="10">
        <v>0.36</v>
      </c>
      <c r="Q27" s="10">
        <v>0.37</v>
      </c>
      <c r="R27" s="128">
        <f>ABS(Q27-P27)/AVERAGE(P27:Q27)</f>
        <v>2.7397260273972629E-2</v>
      </c>
    </row>
    <row r="28" spans="3:18" x14ac:dyDescent="0.2">
      <c r="C28" s="83" t="s">
        <v>57</v>
      </c>
      <c r="D28" s="32" t="s">
        <v>129</v>
      </c>
      <c r="E28" s="32" t="s">
        <v>121</v>
      </c>
      <c r="F28" s="41" t="s">
        <v>115</v>
      </c>
      <c r="G28" s="120">
        <v>0.4</v>
      </c>
      <c r="H28" s="10" t="s">
        <v>106</v>
      </c>
      <c r="I28" s="118" t="s">
        <v>106</v>
      </c>
      <c r="J28" s="10" t="s">
        <v>106</v>
      </c>
      <c r="K28" s="10" t="s">
        <v>106</v>
      </c>
      <c r="L28" s="116" t="s">
        <v>456</v>
      </c>
      <c r="M28" s="182" t="s">
        <v>106</v>
      </c>
      <c r="N28" s="118" t="s">
        <v>106</v>
      </c>
      <c r="O28" s="182" t="s">
        <v>106</v>
      </c>
      <c r="P28" s="10" t="s">
        <v>106</v>
      </c>
      <c r="Q28" s="10" t="s">
        <v>106</v>
      </c>
      <c r="R28" s="10" t="s">
        <v>456</v>
      </c>
    </row>
    <row r="29" spans="3:18" x14ac:dyDescent="0.2">
      <c r="C29" s="83" t="s">
        <v>299</v>
      </c>
      <c r="D29" s="32" t="s">
        <v>129</v>
      </c>
      <c r="E29" s="32" t="s">
        <v>121</v>
      </c>
      <c r="F29" s="41" t="s">
        <v>115</v>
      </c>
      <c r="G29" s="120" t="s">
        <v>13</v>
      </c>
      <c r="H29" s="10" t="s">
        <v>106</v>
      </c>
      <c r="I29" s="118" t="s">
        <v>106</v>
      </c>
      <c r="J29" s="10" t="s">
        <v>106</v>
      </c>
      <c r="K29" s="10" t="s">
        <v>106</v>
      </c>
      <c r="L29" s="116" t="s">
        <v>456</v>
      </c>
      <c r="M29" s="182" t="s">
        <v>106</v>
      </c>
      <c r="N29" s="118" t="s">
        <v>106</v>
      </c>
      <c r="O29" s="182" t="s">
        <v>106</v>
      </c>
      <c r="P29" s="10" t="s">
        <v>106</v>
      </c>
      <c r="Q29" s="10" t="s">
        <v>106</v>
      </c>
      <c r="R29" s="10" t="s">
        <v>456</v>
      </c>
    </row>
    <row r="30" spans="3:18" x14ac:dyDescent="0.2">
      <c r="C30" s="83" t="s">
        <v>58</v>
      </c>
      <c r="D30" s="32" t="s">
        <v>129</v>
      </c>
      <c r="E30" s="32" t="s">
        <v>121</v>
      </c>
      <c r="F30" s="41" t="s">
        <v>112</v>
      </c>
      <c r="G30" s="122" t="s">
        <v>331</v>
      </c>
      <c r="H30" s="10" t="s">
        <v>14</v>
      </c>
      <c r="I30" s="118" t="s">
        <v>14</v>
      </c>
      <c r="J30" s="10" t="s">
        <v>14</v>
      </c>
      <c r="K30" s="10" t="s">
        <v>14</v>
      </c>
      <c r="L30" s="116" t="s">
        <v>456</v>
      </c>
      <c r="M30" s="182" t="s">
        <v>14</v>
      </c>
      <c r="N30" s="118" t="s">
        <v>14</v>
      </c>
      <c r="O30" s="182" t="s">
        <v>14</v>
      </c>
      <c r="P30" s="10" t="s">
        <v>14</v>
      </c>
      <c r="Q30" s="10" t="s">
        <v>14</v>
      </c>
      <c r="R30" s="10" t="s">
        <v>456</v>
      </c>
    </row>
    <row r="31" spans="3:18" x14ac:dyDescent="0.2">
      <c r="C31" s="83" t="s">
        <v>300</v>
      </c>
      <c r="D31" s="32" t="s">
        <v>129</v>
      </c>
      <c r="E31" s="32" t="s">
        <v>121</v>
      </c>
      <c r="F31" s="41" t="s">
        <v>101</v>
      </c>
      <c r="G31" s="120">
        <v>3.4</v>
      </c>
      <c r="H31" s="10" t="s">
        <v>97</v>
      </c>
      <c r="I31" s="118" t="s">
        <v>97</v>
      </c>
      <c r="J31" s="10" t="s">
        <v>97</v>
      </c>
      <c r="K31" s="10" t="s">
        <v>97</v>
      </c>
      <c r="L31" s="116" t="s">
        <v>456</v>
      </c>
      <c r="M31" s="182" t="s">
        <v>97</v>
      </c>
      <c r="N31" s="118" t="s">
        <v>97</v>
      </c>
      <c r="O31" s="182" t="s">
        <v>97</v>
      </c>
      <c r="P31" s="10" t="s">
        <v>97</v>
      </c>
      <c r="Q31" s="10" t="s">
        <v>97</v>
      </c>
      <c r="R31" s="10" t="s">
        <v>456</v>
      </c>
    </row>
    <row r="32" spans="3:18" ht="21.6" customHeight="1" x14ac:dyDescent="0.2">
      <c r="C32" s="84" t="s">
        <v>87</v>
      </c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3:18" ht="13.5" x14ac:dyDescent="0.2">
      <c r="C33" s="36" t="s">
        <v>39</v>
      </c>
      <c r="D33" s="2"/>
      <c r="E33" s="95" t="s">
        <v>447</v>
      </c>
      <c r="F33" s="95"/>
      <c r="G33" s="95"/>
      <c r="H33" s="52"/>
      <c r="I33" s="52"/>
      <c r="J33" s="34"/>
      <c r="K33" s="1"/>
      <c r="L33" s="1"/>
      <c r="M33" s="1"/>
      <c r="N33" s="34"/>
      <c r="O33" s="165"/>
      <c r="P33" s="106"/>
      <c r="Q33" s="106"/>
      <c r="R33" s="1"/>
    </row>
    <row r="34" spans="3:18" x14ac:dyDescent="0.2">
      <c r="C34" s="38" t="s">
        <v>105</v>
      </c>
      <c r="D34" s="39" t="s">
        <v>88</v>
      </c>
      <c r="E34" s="96" t="s">
        <v>461</v>
      </c>
      <c r="F34" s="96"/>
      <c r="G34" s="96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</row>
    <row r="35" spans="3:18" ht="13.5" customHeight="1" x14ac:dyDescent="0.2">
      <c r="C35" s="3" t="s">
        <v>13</v>
      </c>
      <c r="D35" s="2" t="s">
        <v>89</v>
      </c>
      <c r="E35" s="2" t="s">
        <v>89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3:18" x14ac:dyDescent="0.2">
      <c r="C36" s="3" t="s">
        <v>90</v>
      </c>
      <c r="D36" s="2" t="s">
        <v>91</v>
      </c>
      <c r="E36" s="2" t="s">
        <v>91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3:18" x14ac:dyDescent="0.2">
      <c r="C37" s="3" t="s">
        <v>1</v>
      </c>
      <c r="D37" s="2"/>
      <c r="E37" s="2" t="s">
        <v>95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3:18" x14ac:dyDescent="0.2">
      <c r="C38" s="42" t="s">
        <v>160</v>
      </c>
      <c r="D38" s="2"/>
      <c r="E38" s="2" t="s">
        <v>96</v>
      </c>
      <c r="F38" s="2"/>
    </row>
    <row r="39" spans="3:18" x14ac:dyDescent="0.2">
      <c r="C39" s="3" t="s">
        <v>93</v>
      </c>
      <c r="D39" s="2"/>
      <c r="E39" s="2" t="s">
        <v>94</v>
      </c>
      <c r="F39" s="2"/>
    </row>
    <row r="40" spans="3:18" x14ac:dyDescent="0.2">
      <c r="C40" s="58" t="s">
        <v>456</v>
      </c>
      <c r="E40" s="5" t="s">
        <v>459</v>
      </c>
    </row>
  </sheetData>
  <mergeCells count="6">
    <mergeCell ref="R4:R7"/>
    <mergeCell ref="L4:L7"/>
    <mergeCell ref="C8:E8"/>
    <mergeCell ref="E4:E7"/>
    <mergeCell ref="F4:F7"/>
    <mergeCell ref="G4:G7"/>
  </mergeCells>
  <printOptions horizontalCentered="1"/>
  <pageMargins left="0.70866141732283505" right="0.70866141732283505" top="1.69291338582677" bottom="0.74803149606299202" header="0.66929133858267698" footer="0.31496062992126"/>
  <pageSetup scale="70" fitToWidth="0" orientation="landscape" r:id="rId1"/>
  <headerFooter alignWithMargins="0">
    <oddHeader>&amp;L&amp;"Arial,Bold"&amp;K04+000Table 3
Groundwater Analytical Results
Polycyclic Aromatic Hydrocarbons (PAHs)&amp;R&amp;G</oddHeader>
    <oddFooter>&amp;L&amp;8Project No. 102089-002&amp;R&amp;8&amp;P/&amp;N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7"/>
  <sheetViews>
    <sheetView view="pageLayout" topLeftCell="C4" zoomScaleNormal="90" zoomScaleSheetLayoutView="85" workbookViewId="0">
      <selection activeCell="P48" sqref="P48"/>
    </sheetView>
  </sheetViews>
  <sheetFormatPr defaultColWidth="8.85546875" defaultRowHeight="12" x14ac:dyDescent="0.2"/>
  <cols>
    <col min="1" max="1" width="4.42578125" style="5" hidden="1" customWidth="1"/>
    <col min="2" max="2" width="25.7109375" style="5" hidden="1" customWidth="1"/>
    <col min="3" max="3" width="34.5703125" style="5" customWidth="1"/>
    <col min="4" max="4" width="12.7109375" style="5" hidden="1" customWidth="1"/>
    <col min="5" max="5" width="6.7109375" style="5" customWidth="1"/>
    <col min="6" max="6" width="10.85546875" style="5" customWidth="1"/>
    <col min="7" max="7" width="15.28515625" style="5" customWidth="1"/>
    <col min="8" max="9" width="14.5703125" style="5" customWidth="1"/>
    <col min="10" max="11" width="13.42578125" style="5" customWidth="1"/>
    <col min="12" max="12" width="5" style="5" customWidth="1"/>
    <col min="13" max="17" width="13.42578125" style="5" customWidth="1"/>
    <col min="18" max="18" width="5" style="5" customWidth="1"/>
    <col min="19" max="16384" width="8.85546875" style="5"/>
  </cols>
  <sheetData>
    <row r="1" spans="1:18" s="18" customFormat="1" ht="33" hidden="1" customHeight="1" thickTop="1" x14ac:dyDescent="0.3">
      <c r="A1" s="17"/>
      <c r="B1" s="17"/>
      <c r="C1" s="21"/>
      <c r="D1" s="21"/>
      <c r="E1" s="21"/>
      <c r="F1" s="21"/>
      <c r="G1" s="21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13.5" hidden="1" customHeight="1" x14ac:dyDescent="0.2">
      <c r="A2" s="8"/>
      <c r="B2" s="8"/>
      <c r="C2" s="23"/>
      <c r="D2" s="24"/>
      <c r="E2" s="24"/>
      <c r="F2" s="24"/>
      <c r="G2" s="24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s="1" customFormat="1" ht="12" hidden="1" customHeight="1" x14ac:dyDescent="0.2">
      <c r="C3" s="3" t="s">
        <v>1</v>
      </c>
      <c r="D3" s="2" t="s">
        <v>95</v>
      </c>
      <c r="E3" s="2" t="s">
        <v>95</v>
      </c>
      <c r="F3" s="2"/>
      <c r="G3" s="2"/>
    </row>
    <row r="4" spans="1:18" s="1" customFormat="1" ht="18" customHeight="1" x14ac:dyDescent="0.2">
      <c r="C4" s="80" t="s">
        <v>2</v>
      </c>
      <c r="D4" s="104"/>
      <c r="E4" s="242" t="s">
        <v>0</v>
      </c>
      <c r="F4" s="245" t="s">
        <v>93</v>
      </c>
      <c r="G4" s="245" t="s">
        <v>191</v>
      </c>
      <c r="H4" s="82">
        <v>42584</v>
      </c>
      <c r="I4" s="112">
        <v>42946</v>
      </c>
      <c r="J4" s="82">
        <v>42585</v>
      </c>
      <c r="K4" s="82">
        <v>42585</v>
      </c>
      <c r="L4" s="234" t="s">
        <v>455</v>
      </c>
      <c r="M4" s="82">
        <v>42584</v>
      </c>
      <c r="N4" s="112">
        <v>42954</v>
      </c>
      <c r="O4" s="82">
        <v>42584</v>
      </c>
      <c r="P4" s="82">
        <v>42946</v>
      </c>
      <c r="Q4" s="82">
        <v>42946</v>
      </c>
      <c r="R4" s="251" t="s">
        <v>455</v>
      </c>
    </row>
    <row r="5" spans="1:18" ht="54" customHeight="1" x14ac:dyDescent="0.2">
      <c r="C5" s="108" t="s">
        <v>3</v>
      </c>
      <c r="D5" s="105"/>
      <c r="E5" s="243"/>
      <c r="F5" s="246"/>
      <c r="G5" s="246"/>
      <c r="H5" s="27" t="s">
        <v>387</v>
      </c>
      <c r="I5" s="113" t="s">
        <v>387</v>
      </c>
      <c r="J5" s="27" t="s">
        <v>389</v>
      </c>
      <c r="K5" s="27" t="s">
        <v>458</v>
      </c>
      <c r="L5" s="235"/>
      <c r="M5" s="27" t="s">
        <v>390</v>
      </c>
      <c r="N5" s="113" t="s">
        <v>390</v>
      </c>
      <c r="O5" s="27" t="s">
        <v>391</v>
      </c>
      <c r="P5" s="27" t="s">
        <v>391</v>
      </c>
      <c r="Q5" s="27" t="s">
        <v>546</v>
      </c>
      <c r="R5" s="252"/>
    </row>
    <row r="6" spans="1:18" ht="20.25" customHeight="1" x14ac:dyDescent="0.2">
      <c r="C6" s="6" t="s">
        <v>4</v>
      </c>
      <c r="D6" s="105"/>
      <c r="E6" s="243"/>
      <c r="F6" s="246"/>
      <c r="G6" s="246"/>
      <c r="H6" s="33" t="s">
        <v>113</v>
      </c>
      <c r="I6" s="114" t="s">
        <v>113</v>
      </c>
      <c r="J6" s="33" t="s">
        <v>113</v>
      </c>
      <c r="K6" s="33" t="s">
        <v>113</v>
      </c>
      <c r="L6" s="235"/>
      <c r="M6" s="33" t="s">
        <v>113</v>
      </c>
      <c r="N6" s="114" t="s">
        <v>113</v>
      </c>
      <c r="O6" s="33" t="s">
        <v>113</v>
      </c>
      <c r="P6" s="33" t="s">
        <v>113</v>
      </c>
      <c r="Q6" s="33" t="s">
        <v>113</v>
      </c>
      <c r="R6" s="252"/>
    </row>
    <row r="7" spans="1:18" ht="17.25" customHeight="1" x14ac:dyDescent="0.2">
      <c r="C7" s="6" t="s">
        <v>5</v>
      </c>
      <c r="D7" s="105"/>
      <c r="E7" s="243"/>
      <c r="F7" s="246"/>
      <c r="G7" s="246"/>
      <c r="H7" s="33" t="s">
        <v>6</v>
      </c>
      <c r="I7" s="114" t="s">
        <v>6</v>
      </c>
      <c r="J7" s="33" t="s">
        <v>6</v>
      </c>
      <c r="K7" s="33" t="s">
        <v>6</v>
      </c>
      <c r="L7" s="235"/>
      <c r="M7" s="33" t="s">
        <v>6</v>
      </c>
      <c r="N7" s="114" t="s">
        <v>6</v>
      </c>
      <c r="O7" s="33" t="s">
        <v>6</v>
      </c>
      <c r="P7" s="33" t="s">
        <v>6</v>
      </c>
      <c r="Q7" s="33" t="s">
        <v>6</v>
      </c>
      <c r="R7" s="253"/>
    </row>
    <row r="8" spans="1:18" ht="14.1" customHeight="1" x14ac:dyDescent="0.2">
      <c r="C8" s="256" t="s">
        <v>164</v>
      </c>
      <c r="D8" s="257"/>
      <c r="E8" s="257"/>
      <c r="F8" s="104"/>
      <c r="G8" s="104"/>
      <c r="H8" s="85"/>
      <c r="I8" s="130"/>
      <c r="J8" s="85"/>
      <c r="K8" s="85"/>
      <c r="L8" s="130"/>
      <c r="M8" s="85"/>
      <c r="N8" s="130"/>
      <c r="O8" s="85"/>
      <c r="P8" s="85"/>
      <c r="Q8" s="85"/>
      <c r="R8" s="85"/>
    </row>
    <row r="9" spans="1:18" ht="36" x14ac:dyDescent="0.2">
      <c r="C9" s="83" t="s">
        <v>257</v>
      </c>
      <c r="D9" s="32" t="s">
        <v>129</v>
      </c>
      <c r="E9" s="32" t="s">
        <v>129</v>
      </c>
      <c r="F9" s="44" t="s">
        <v>201</v>
      </c>
      <c r="G9" s="136" t="s">
        <v>215</v>
      </c>
      <c r="H9" s="10" t="s">
        <v>206</v>
      </c>
      <c r="I9" s="118" t="s">
        <v>547</v>
      </c>
      <c r="J9" s="10" t="s">
        <v>206</v>
      </c>
      <c r="K9" s="47" t="s">
        <v>201</v>
      </c>
      <c r="L9" s="116" t="s">
        <v>456</v>
      </c>
      <c r="M9" s="47" t="s">
        <v>308</v>
      </c>
      <c r="N9" s="131"/>
      <c r="O9" s="10" t="s">
        <v>206</v>
      </c>
      <c r="P9" s="10" t="s">
        <v>547</v>
      </c>
      <c r="Q9" s="10" t="s">
        <v>547</v>
      </c>
      <c r="R9" s="128" t="s">
        <v>456</v>
      </c>
    </row>
    <row r="10" spans="1:18" ht="12" customHeight="1" x14ac:dyDescent="0.2">
      <c r="C10" s="83" t="s">
        <v>258</v>
      </c>
      <c r="D10" s="32" t="s">
        <v>129</v>
      </c>
      <c r="E10" s="32" t="s">
        <v>129</v>
      </c>
      <c r="F10" s="41" t="s">
        <v>182</v>
      </c>
      <c r="G10" s="41" t="s">
        <v>13</v>
      </c>
      <c r="H10" s="10" t="s">
        <v>186</v>
      </c>
      <c r="I10" s="118" t="s">
        <v>550</v>
      </c>
      <c r="J10" s="10" t="s">
        <v>90</v>
      </c>
      <c r="K10" s="10" t="s">
        <v>90</v>
      </c>
      <c r="L10" s="116" t="s">
        <v>456</v>
      </c>
      <c r="M10" s="10" t="s">
        <v>90</v>
      </c>
      <c r="N10" s="118" t="s">
        <v>90</v>
      </c>
      <c r="O10" s="10" t="s">
        <v>90</v>
      </c>
      <c r="P10" s="10" t="s">
        <v>90</v>
      </c>
      <c r="Q10" s="10" t="s">
        <v>90</v>
      </c>
      <c r="R10" s="128" t="s">
        <v>456</v>
      </c>
    </row>
    <row r="11" spans="1:18" ht="12" customHeight="1" x14ac:dyDescent="0.2">
      <c r="C11" s="83" t="s">
        <v>259</v>
      </c>
      <c r="D11" s="32" t="s">
        <v>129</v>
      </c>
      <c r="E11" s="32" t="s">
        <v>129</v>
      </c>
      <c r="F11" s="41" t="s">
        <v>101</v>
      </c>
      <c r="G11" s="41" t="s">
        <v>13</v>
      </c>
      <c r="H11" s="10" t="s">
        <v>326</v>
      </c>
      <c r="I11" s="118" t="s">
        <v>550</v>
      </c>
      <c r="J11" s="10" t="s">
        <v>90</v>
      </c>
      <c r="K11" s="10" t="s">
        <v>90</v>
      </c>
      <c r="L11" s="116" t="s">
        <v>456</v>
      </c>
      <c r="M11" s="10" t="s">
        <v>90</v>
      </c>
      <c r="N11" s="118" t="s">
        <v>90</v>
      </c>
      <c r="O11" s="10" t="s">
        <v>90</v>
      </c>
      <c r="P11" s="10" t="s">
        <v>90</v>
      </c>
      <c r="Q11" s="10" t="s">
        <v>90</v>
      </c>
      <c r="R11" s="128" t="s">
        <v>456</v>
      </c>
    </row>
    <row r="12" spans="1:18" ht="12" customHeight="1" x14ac:dyDescent="0.2">
      <c r="C12" s="83" t="s">
        <v>260</v>
      </c>
      <c r="D12" s="32" t="s">
        <v>129</v>
      </c>
      <c r="E12" s="32" t="s">
        <v>129</v>
      </c>
      <c r="F12" s="41" t="s">
        <v>197</v>
      </c>
      <c r="G12" s="46" t="s">
        <v>335</v>
      </c>
      <c r="H12" s="10" t="s">
        <v>406</v>
      </c>
      <c r="I12" s="118">
        <v>1.9E-2</v>
      </c>
      <c r="J12" s="10" t="s">
        <v>329</v>
      </c>
      <c r="K12" s="10" t="s">
        <v>407</v>
      </c>
      <c r="L12" s="116" t="s">
        <v>456</v>
      </c>
      <c r="M12" s="10" t="s">
        <v>317</v>
      </c>
      <c r="N12" s="118">
        <v>5.0000000000000001E-3</v>
      </c>
      <c r="O12" s="10" t="s">
        <v>369</v>
      </c>
      <c r="P12" s="10">
        <v>3.3999999999999998E-3</v>
      </c>
      <c r="Q12" s="10">
        <v>4.3E-3</v>
      </c>
      <c r="R12" s="57">
        <f t="shared" ref="R12:R44" si="0">ABS(Q12-P12)/AVERAGE(P12:Q12)</f>
        <v>0.23376623376623382</v>
      </c>
    </row>
    <row r="13" spans="1:18" ht="12" customHeight="1" x14ac:dyDescent="0.2">
      <c r="C13" s="83" t="s">
        <v>261</v>
      </c>
      <c r="D13" s="32" t="s">
        <v>129</v>
      </c>
      <c r="E13" s="32" t="s">
        <v>129</v>
      </c>
      <c r="F13" s="41" t="s">
        <v>198</v>
      </c>
      <c r="G13" s="46" t="s">
        <v>13</v>
      </c>
      <c r="H13" s="10" t="s">
        <v>200</v>
      </c>
      <c r="I13" s="118" t="s">
        <v>205</v>
      </c>
      <c r="J13" s="10" t="s">
        <v>205</v>
      </c>
      <c r="K13" s="10" t="s">
        <v>205</v>
      </c>
      <c r="L13" s="116" t="s">
        <v>456</v>
      </c>
      <c r="M13" s="10" t="s">
        <v>205</v>
      </c>
      <c r="N13" s="118" t="s">
        <v>205</v>
      </c>
      <c r="O13" s="10" t="s">
        <v>205</v>
      </c>
      <c r="P13" s="10" t="s">
        <v>205</v>
      </c>
      <c r="Q13" s="10" t="s">
        <v>205</v>
      </c>
      <c r="R13" s="57" t="s">
        <v>456</v>
      </c>
    </row>
    <row r="14" spans="1:18" ht="12" customHeight="1" x14ac:dyDescent="0.2">
      <c r="C14" s="83" t="s">
        <v>262</v>
      </c>
      <c r="D14" s="32" t="s">
        <v>129</v>
      </c>
      <c r="E14" s="32" t="s">
        <v>129</v>
      </c>
      <c r="F14" s="41" t="s">
        <v>199</v>
      </c>
      <c r="G14" s="41" t="s">
        <v>214</v>
      </c>
      <c r="H14" s="45" t="s">
        <v>47</v>
      </c>
      <c r="I14" s="133">
        <v>1.0999999999999999E-2</v>
      </c>
      <c r="J14" s="10" t="s">
        <v>408</v>
      </c>
      <c r="K14" s="10" t="s">
        <v>208</v>
      </c>
      <c r="L14" s="116" t="s">
        <v>456</v>
      </c>
      <c r="M14" s="10" t="s">
        <v>409</v>
      </c>
      <c r="N14" s="118">
        <v>9.7000000000000005E-4</v>
      </c>
      <c r="O14" s="10" t="s">
        <v>318</v>
      </c>
      <c r="P14" s="10">
        <v>1.8E-3</v>
      </c>
      <c r="Q14" s="10">
        <v>2.2000000000000001E-3</v>
      </c>
      <c r="R14" s="57">
        <f t="shared" si="0"/>
        <v>0.20000000000000009</v>
      </c>
    </row>
    <row r="15" spans="1:18" ht="12" customHeight="1" x14ac:dyDescent="0.2">
      <c r="C15" s="83" t="s">
        <v>263</v>
      </c>
      <c r="D15" s="32" t="s">
        <v>129</v>
      </c>
      <c r="E15" s="32" t="s">
        <v>129</v>
      </c>
      <c r="F15" s="41" t="s">
        <v>108</v>
      </c>
      <c r="G15" s="41" t="s">
        <v>13</v>
      </c>
      <c r="H15" s="10">
        <v>6.2E-2</v>
      </c>
      <c r="I15" s="118">
        <v>6.5000000000000002E-2</v>
      </c>
      <c r="J15" s="10" t="s">
        <v>410</v>
      </c>
      <c r="K15" s="10" t="s">
        <v>100</v>
      </c>
      <c r="L15" s="116" t="s">
        <v>456</v>
      </c>
      <c r="M15" s="10">
        <v>9.0999999999999998E-2</v>
      </c>
      <c r="N15" s="118">
        <v>4.7E-2</v>
      </c>
      <c r="O15" s="10">
        <v>8.3000000000000004E-2</v>
      </c>
      <c r="P15" s="10">
        <v>6.3E-2</v>
      </c>
      <c r="Q15" s="10">
        <v>5.8999999999999997E-2</v>
      </c>
      <c r="R15" s="57">
        <f t="shared" si="0"/>
        <v>6.5573770491803338E-2</v>
      </c>
    </row>
    <row r="16" spans="1:18" ht="12" customHeight="1" x14ac:dyDescent="0.2">
      <c r="C16" s="83" t="s">
        <v>264</v>
      </c>
      <c r="D16" s="32" t="s">
        <v>129</v>
      </c>
      <c r="E16" s="32" t="s">
        <v>129</v>
      </c>
      <c r="F16" s="41" t="s">
        <v>200</v>
      </c>
      <c r="G16" s="41" t="s">
        <v>13</v>
      </c>
      <c r="H16" s="10" t="s">
        <v>118</v>
      </c>
      <c r="I16" s="118" t="s">
        <v>118</v>
      </c>
      <c r="J16" s="10" t="s">
        <v>118</v>
      </c>
      <c r="K16" s="10" t="s">
        <v>118</v>
      </c>
      <c r="L16" s="116" t="s">
        <v>456</v>
      </c>
      <c r="M16" s="10" t="s">
        <v>118</v>
      </c>
      <c r="N16" s="118" t="s">
        <v>118</v>
      </c>
      <c r="O16" s="10" t="s">
        <v>118</v>
      </c>
      <c r="P16" s="10" t="s">
        <v>118</v>
      </c>
      <c r="Q16" s="10" t="s">
        <v>118</v>
      </c>
      <c r="R16" s="57" t="s">
        <v>456</v>
      </c>
    </row>
    <row r="17" spans="3:18" ht="12" customHeight="1" x14ac:dyDescent="0.2">
      <c r="C17" s="83" t="s">
        <v>265</v>
      </c>
      <c r="D17" s="32" t="s">
        <v>129</v>
      </c>
      <c r="E17" s="32" t="s">
        <v>129</v>
      </c>
      <c r="F17" s="41" t="s">
        <v>112</v>
      </c>
      <c r="G17" s="46" t="s">
        <v>336</v>
      </c>
      <c r="H17" s="10">
        <v>2.7E-2</v>
      </c>
      <c r="I17" s="118">
        <v>0.08</v>
      </c>
      <c r="J17" s="10">
        <v>0.35</v>
      </c>
      <c r="K17" s="10">
        <v>0.26</v>
      </c>
      <c r="L17" s="154">
        <f t="shared" ref="L17:L19" si="1">ABS(J17-K17)/AVERAGE(J17:K17)</f>
        <v>0.29508196721311464</v>
      </c>
      <c r="M17" s="10" t="s">
        <v>412</v>
      </c>
      <c r="N17" s="118">
        <v>5.3999999999999999E-2</v>
      </c>
      <c r="O17" s="10" t="s">
        <v>182</v>
      </c>
      <c r="P17" s="10">
        <v>0.44</v>
      </c>
      <c r="Q17" s="10">
        <v>0.44</v>
      </c>
      <c r="R17" s="57">
        <f t="shared" si="0"/>
        <v>0</v>
      </c>
    </row>
    <row r="18" spans="3:18" ht="12" customHeight="1" x14ac:dyDescent="0.2">
      <c r="C18" s="83" t="s">
        <v>258</v>
      </c>
      <c r="D18" s="32" t="s">
        <v>129</v>
      </c>
      <c r="E18" s="32" t="s">
        <v>129</v>
      </c>
      <c r="F18" s="41" t="s">
        <v>182</v>
      </c>
      <c r="G18" s="41" t="s">
        <v>13</v>
      </c>
      <c r="H18" s="10" t="s">
        <v>310</v>
      </c>
      <c r="I18" s="118">
        <v>140</v>
      </c>
      <c r="J18" s="10">
        <v>470</v>
      </c>
      <c r="K18" s="10">
        <v>500</v>
      </c>
      <c r="L18" s="154">
        <f t="shared" si="1"/>
        <v>6.1855670103092786E-2</v>
      </c>
      <c r="M18" s="10" t="s">
        <v>309</v>
      </c>
      <c r="N18" s="118">
        <v>550</v>
      </c>
      <c r="O18" s="10" t="s">
        <v>328</v>
      </c>
      <c r="P18" s="10">
        <v>170</v>
      </c>
      <c r="Q18" s="10">
        <v>180</v>
      </c>
      <c r="R18" s="57">
        <f t="shared" si="0"/>
        <v>5.7142857142857141E-2</v>
      </c>
    </row>
    <row r="19" spans="3:18" ht="12" customHeight="1" x14ac:dyDescent="0.2">
      <c r="C19" s="83" t="s">
        <v>125</v>
      </c>
      <c r="D19" s="32" t="s">
        <v>129</v>
      </c>
      <c r="E19" s="32" t="s">
        <v>129</v>
      </c>
      <c r="F19" s="41" t="s">
        <v>182</v>
      </c>
      <c r="G19" s="46" t="s">
        <v>13</v>
      </c>
      <c r="H19" s="10" t="s">
        <v>310</v>
      </c>
      <c r="I19" s="118">
        <v>160</v>
      </c>
      <c r="J19" s="10" t="s">
        <v>413</v>
      </c>
      <c r="K19" s="10">
        <v>510</v>
      </c>
      <c r="L19" s="154">
        <f t="shared" si="1"/>
        <v>5.8823529411764705E-2</v>
      </c>
      <c r="M19" s="10" t="s">
        <v>414</v>
      </c>
      <c r="N19" s="132">
        <v>590</v>
      </c>
      <c r="O19" s="10" t="s">
        <v>328</v>
      </c>
      <c r="P19" s="10">
        <v>160</v>
      </c>
      <c r="Q19" s="10">
        <v>160</v>
      </c>
      <c r="R19" s="57">
        <f t="shared" si="0"/>
        <v>0</v>
      </c>
    </row>
    <row r="20" spans="3:18" ht="12" customHeight="1" x14ac:dyDescent="0.2">
      <c r="C20" s="83" t="s">
        <v>266</v>
      </c>
      <c r="D20" s="32" t="s">
        <v>129</v>
      </c>
      <c r="E20" s="32" t="s">
        <v>129</v>
      </c>
      <c r="F20" s="41" t="s">
        <v>200</v>
      </c>
      <c r="G20" s="46" t="s">
        <v>216</v>
      </c>
      <c r="H20" s="45" t="s">
        <v>323</v>
      </c>
      <c r="I20" s="118" t="s">
        <v>118</v>
      </c>
      <c r="J20" s="10" t="s">
        <v>118</v>
      </c>
      <c r="K20" s="10" t="s">
        <v>118</v>
      </c>
      <c r="L20" s="116" t="s">
        <v>456</v>
      </c>
      <c r="M20" s="10" t="s">
        <v>118</v>
      </c>
      <c r="N20" s="118" t="s">
        <v>118</v>
      </c>
      <c r="O20" s="10" t="s">
        <v>118</v>
      </c>
      <c r="P20" s="10" t="s">
        <v>118</v>
      </c>
      <c r="Q20" s="10" t="s">
        <v>118</v>
      </c>
      <c r="R20" s="57" t="s">
        <v>456</v>
      </c>
    </row>
    <row r="21" spans="3:18" ht="12" customHeight="1" x14ac:dyDescent="0.2">
      <c r="C21" s="83" t="s">
        <v>267</v>
      </c>
      <c r="D21" s="32" t="s">
        <v>129</v>
      </c>
      <c r="E21" s="32" t="s">
        <v>129</v>
      </c>
      <c r="F21" s="41" t="s">
        <v>202</v>
      </c>
      <c r="G21" s="41" t="s">
        <v>13</v>
      </c>
      <c r="H21" s="10" t="s">
        <v>12</v>
      </c>
      <c r="I21" s="118">
        <v>6.7000000000000002E-3</v>
      </c>
      <c r="J21" s="10" t="s">
        <v>200</v>
      </c>
      <c r="K21" s="10" t="s">
        <v>200</v>
      </c>
      <c r="L21" s="116" t="s">
        <v>456</v>
      </c>
      <c r="M21" s="10" t="s">
        <v>415</v>
      </c>
      <c r="N21" s="118">
        <v>9.5999999999999992E-3</v>
      </c>
      <c r="O21" s="10" t="s">
        <v>207</v>
      </c>
      <c r="P21" s="10">
        <v>2.5999999999999999E-2</v>
      </c>
      <c r="Q21" s="10">
        <v>2.9000000000000001E-2</v>
      </c>
      <c r="R21" s="57">
        <f t="shared" si="0"/>
        <v>0.10909090909090918</v>
      </c>
    </row>
    <row r="22" spans="3:18" ht="12" customHeight="1" x14ac:dyDescent="0.2">
      <c r="C22" s="83" t="s">
        <v>268</v>
      </c>
      <c r="D22" s="32" t="s">
        <v>129</v>
      </c>
      <c r="E22" s="32" t="s">
        <v>129</v>
      </c>
      <c r="F22" s="41" t="s">
        <v>199</v>
      </c>
      <c r="G22" s="41" t="s">
        <v>337</v>
      </c>
      <c r="H22" s="10" t="s">
        <v>323</v>
      </c>
      <c r="I22" s="118">
        <v>3.3E-3</v>
      </c>
      <c r="J22" s="10">
        <v>3.0000000000000001E-3</v>
      </c>
      <c r="K22" s="10">
        <v>2.8E-3</v>
      </c>
      <c r="L22" s="154">
        <f t="shared" ref="L22" si="2">ABS(J22-K22)/AVERAGE(J22:K22)</f>
        <v>6.8965517241379351E-2</v>
      </c>
      <c r="M22" s="45" t="s">
        <v>416</v>
      </c>
      <c r="N22" s="118">
        <v>3.3E-3</v>
      </c>
      <c r="O22" s="10" t="s">
        <v>417</v>
      </c>
      <c r="P22" s="10">
        <v>3.2000000000000002E-3</v>
      </c>
      <c r="Q22" s="10">
        <v>2.5999999999999999E-3</v>
      </c>
      <c r="R22" s="57">
        <f t="shared" si="0"/>
        <v>0.20689655172413804</v>
      </c>
    </row>
    <row r="23" spans="3:18" ht="12" customHeight="1" x14ac:dyDescent="0.2">
      <c r="C23" s="83" t="s">
        <v>269</v>
      </c>
      <c r="D23" s="32" t="s">
        <v>129</v>
      </c>
      <c r="E23" s="32" t="s">
        <v>129</v>
      </c>
      <c r="F23" s="41" t="s">
        <v>292</v>
      </c>
      <c r="G23" s="41">
        <v>0.3</v>
      </c>
      <c r="H23" s="45" t="s">
        <v>307</v>
      </c>
      <c r="I23" s="133">
        <v>2.2000000000000002</v>
      </c>
      <c r="J23" s="10" t="s">
        <v>418</v>
      </c>
      <c r="K23" s="10" t="s">
        <v>418</v>
      </c>
      <c r="L23" s="116" t="s">
        <v>456</v>
      </c>
      <c r="M23" s="10" t="s">
        <v>418</v>
      </c>
      <c r="N23" s="133">
        <v>0.48</v>
      </c>
      <c r="O23" s="45">
        <v>1.9</v>
      </c>
      <c r="P23" s="45">
        <v>1.8</v>
      </c>
      <c r="Q23" s="45">
        <v>2.1</v>
      </c>
      <c r="R23" s="57">
        <f t="shared" si="0"/>
        <v>0.15384615384615385</v>
      </c>
    </row>
    <row r="24" spans="3:18" ht="12" customHeight="1" x14ac:dyDescent="0.2">
      <c r="C24" s="83" t="s">
        <v>194</v>
      </c>
      <c r="D24" s="32" t="s">
        <v>129</v>
      </c>
      <c r="E24" s="32" t="s">
        <v>129</v>
      </c>
      <c r="F24" s="41" t="s">
        <v>199</v>
      </c>
      <c r="G24" s="41" t="s">
        <v>338</v>
      </c>
      <c r="H24" s="10" t="s">
        <v>210</v>
      </c>
      <c r="I24" s="151">
        <v>2.9999999999999997E-4</v>
      </c>
      <c r="J24" s="10" t="s">
        <v>210</v>
      </c>
      <c r="K24" s="10" t="s">
        <v>210</v>
      </c>
      <c r="L24" s="116" t="s">
        <v>456</v>
      </c>
      <c r="M24" s="10" t="s">
        <v>210</v>
      </c>
      <c r="N24" s="118" t="s">
        <v>210</v>
      </c>
      <c r="O24" s="10" t="s">
        <v>419</v>
      </c>
      <c r="P24" s="10" t="s">
        <v>419</v>
      </c>
      <c r="Q24" s="10" t="s">
        <v>210</v>
      </c>
      <c r="R24" s="57" t="s">
        <v>456</v>
      </c>
    </row>
    <row r="25" spans="3:18" ht="12" customHeight="1" x14ac:dyDescent="0.2">
      <c r="C25" s="83" t="s">
        <v>270</v>
      </c>
      <c r="D25" s="32" t="s">
        <v>129</v>
      </c>
      <c r="E25" s="32" t="s">
        <v>129</v>
      </c>
      <c r="F25" s="41" t="s">
        <v>112</v>
      </c>
      <c r="G25" s="41" t="s">
        <v>13</v>
      </c>
      <c r="H25" s="10" t="s">
        <v>14</v>
      </c>
      <c r="I25" s="118" t="s">
        <v>14</v>
      </c>
      <c r="J25" s="10" t="s">
        <v>159</v>
      </c>
      <c r="K25" s="10" t="s">
        <v>97</v>
      </c>
      <c r="L25" s="116" t="s">
        <v>456</v>
      </c>
      <c r="M25" s="10" t="s">
        <v>223</v>
      </c>
      <c r="N25" s="118">
        <v>4.2000000000000003E-2</v>
      </c>
      <c r="O25" s="10" t="s">
        <v>14</v>
      </c>
      <c r="P25" s="10">
        <v>2.4E-2</v>
      </c>
      <c r="Q25" s="10">
        <v>2.7E-2</v>
      </c>
      <c r="R25" s="57">
        <f t="shared" si="0"/>
        <v>0.11764705882352937</v>
      </c>
    </row>
    <row r="26" spans="3:18" ht="12" customHeight="1" x14ac:dyDescent="0.2">
      <c r="C26" s="83" t="s">
        <v>259</v>
      </c>
      <c r="D26" s="32" t="s">
        <v>129</v>
      </c>
      <c r="E26" s="32" t="s">
        <v>129</v>
      </c>
      <c r="F26" s="41" t="s">
        <v>101</v>
      </c>
      <c r="G26" s="46" t="s">
        <v>13</v>
      </c>
      <c r="H26" s="10">
        <v>220</v>
      </c>
      <c r="I26" s="118">
        <v>170</v>
      </c>
      <c r="J26" s="10">
        <v>530</v>
      </c>
      <c r="K26" s="10" t="s">
        <v>183</v>
      </c>
      <c r="L26" s="154">
        <f t="shared" ref="L26:L30" si="3">ABS(J26-K26)/AVERAGE(J26:K26)</f>
        <v>1.8867924528301886E-2</v>
      </c>
      <c r="M26" s="10" t="s">
        <v>315</v>
      </c>
      <c r="N26" s="118">
        <v>370</v>
      </c>
      <c r="O26" s="10">
        <v>85</v>
      </c>
      <c r="P26" s="10">
        <v>100</v>
      </c>
      <c r="Q26" s="10">
        <v>110</v>
      </c>
      <c r="R26" s="57">
        <f t="shared" si="0"/>
        <v>9.5238095238095233E-2</v>
      </c>
    </row>
    <row r="27" spans="3:18" ht="12" customHeight="1" x14ac:dyDescent="0.2">
      <c r="C27" s="83" t="s">
        <v>126</v>
      </c>
      <c r="D27" s="32" t="s">
        <v>129</v>
      </c>
      <c r="E27" s="32" t="s">
        <v>129</v>
      </c>
      <c r="F27" s="41" t="s">
        <v>101</v>
      </c>
      <c r="G27" s="46" t="s">
        <v>13</v>
      </c>
      <c r="H27" s="10" t="s">
        <v>186</v>
      </c>
      <c r="I27" s="118">
        <v>200</v>
      </c>
      <c r="J27" s="10">
        <v>540</v>
      </c>
      <c r="K27" s="10">
        <v>550</v>
      </c>
      <c r="L27" s="154">
        <f t="shared" si="3"/>
        <v>1.834862385321101E-2</v>
      </c>
      <c r="M27" s="10" t="s">
        <v>184</v>
      </c>
      <c r="N27" s="132">
        <v>420</v>
      </c>
      <c r="O27" s="10" t="s">
        <v>135</v>
      </c>
      <c r="P27" s="10">
        <v>93</v>
      </c>
      <c r="Q27" s="10">
        <v>93</v>
      </c>
      <c r="R27" s="57">
        <f t="shared" si="0"/>
        <v>0</v>
      </c>
    </row>
    <row r="28" spans="3:18" ht="12" customHeight="1" x14ac:dyDescent="0.2">
      <c r="C28" s="83" t="s">
        <v>271</v>
      </c>
      <c r="D28" s="32" t="s">
        <v>129</v>
      </c>
      <c r="E28" s="32" t="s">
        <v>129</v>
      </c>
      <c r="F28" s="41" t="s">
        <v>293</v>
      </c>
      <c r="G28" s="41" t="s">
        <v>13</v>
      </c>
      <c r="H28" s="10">
        <v>0.96</v>
      </c>
      <c r="I28" s="118">
        <v>0.94</v>
      </c>
      <c r="J28" s="10">
        <v>0.33</v>
      </c>
      <c r="K28" s="10">
        <v>0.35</v>
      </c>
      <c r="L28" s="154">
        <f t="shared" si="3"/>
        <v>5.8823529411764601E-2</v>
      </c>
      <c r="M28" s="10" t="s">
        <v>325</v>
      </c>
      <c r="N28" s="118">
        <v>1.4</v>
      </c>
      <c r="O28" s="10">
        <v>1.5</v>
      </c>
      <c r="P28" s="10">
        <v>1.4</v>
      </c>
      <c r="Q28" s="10">
        <v>1.4</v>
      </c>
      <c r="R28" s="57">
        <f t="shared" si="0"/>
        <v>0</v>
      </c>
    </row>
    <row r="29" spans="3:18" ht="12" customHeight="1" x14ac:dyDescent="0.2">
      <c r="C29" s="83" t="s">
        <v>272</v>
      </c>
      <c r="D29" s="32" t="s">
        <v>129</v>
      </c>
      <c r="E29" s="32" t="s">
        <v>129</v>
      </c>
      <c r="F29" s="41" t="s">
        <v>199</v>
      </c>
      <c r="G29" s="41">
        <v>7.2999999999999995E-2</v>
      </c>
      <c r="H29" s="10" t="s">
        <v>416</v>
      </c>
      <c r="I29" s="152">
        <v>0.01</v>
      </c>
      <c r="J29" s="10">
        <v>1.2999999999999999E-3</v>
      </c>
      <c r="K29" s="10">
        <v>1.4E-3</v>
      </c>
      <c r="L29" s="154">
        <f t="shared" si="3"/>
        <v>7.4074074074074098E-2</v>
      </c>
      <c r="M29" s="10" t="s">
        <v>197</v>
      </c>
      <c r="N29" s="118">
        <v>4.8999999999999998E-3</v>
      </c>
      <c r="O29" s="10" t="s">
        <v>420</v>
      </c>
      <c r="P29" s="10">
        <v>3.3999999999999998E-3</v>
      </c>
      <c r="Q29" s="10">
        <v>3.3E-3</v>
      </c>
      <c r="R29" s="57">
        <f t="shared" si="0"/>
        <v>2.9850746268656667E-2</v>
      </c>
    </row>
    <row r="30" spans="3:18" ht="12" customHeight="1" x14ac:dyDescent="0.2">
      <c r="C30" s="83" t="s">
        <v>273</v>
      </c>
      <c r="D30" s="32" t="s">
        <v>129</v>
      </c>
      <c r="E30" s="32" t="s">
        <v>129</v>
      </c>
      <c r="F30" s="41" t="s">
        <v>203</v>
      </c>
      <c r="G30" s="41" t="s">
        <v>339</v>
      </c>
      <c r="H30" s="10" t="s">
        <v>421</v>
      </c>
      <c r="I30" s="118">
        <v>6.1000000000000004E-3</v>
      </c>
      <c r="J30" s="10">
        <v>5.7999999999999996E-3</v>
      </c>
      <c r="K30" s="10">
        <v>5.7000000000000002E-3</v>
      </c>
      <c r="L30" s="154">
        <f t="shared" si="3"/>
        <v>1.7391304347825983E-2</v>
      </c>
      <c r="M30" s="10" t="s">
        <v>324</v>
      </c>
      <c r="N30" s="118">
        <v>1.7999999999999999E-2</v>
      </c>
      <c r="O30" s="10" t="s">
        <v>330</v>
      </c>
      <c r="P30" s="10">
        <v>3.9E-2</v>
      </c>
      <c r="Q30" s="10">
        <v>4.2999999999999997E-2</v>
      </c>
      <c r="R30" s="57">
        <f t="shared" si="0"/>
        <v>9.7560975609756032E-2</v>
      </c>
    </row>
    <row r="31" spans="3:18" ht="12" customHeight="1" x14ac:dyDescent="0.2">
      <c r="C31" s="83" t="s">
        <v>274</v>
      </c>
      <c r="D31" s="32" t="s">
        <v>129</v>
      </c>
      <c r="E31" s="32" t="s">
        <v>129</v>
      </c>
      <c r="F31" s="41" t="s">
        <v>107</v>
      </c>
      <c r="G31" s="41" t="s">
        <v>13</v>
      </c>
      <c r="H31" s="10" t="s">
        <v>422</v>
      </c>
      <c r="I31" s="118">
        <v>0.17</v>
      </c>
      <c r="J31" s="10" t="s">
        <v>100</v>
      </c>
      <c r="K31" s="10" t="s">
        <v>98</v>
      </c>
      <c r="L31" s="116" t="s">
        <v>456</v>
      </c>
      <c r="M31" s="10" t="s">
        <v>100</v>
      </c>
      <c r="N31" s="118" t="s">
        <v>100</v>
      </c>
      <c r="O31" s="10" t="s">
        <v>100</v>
      </c>
      <c r="P31" s="10" t="s">
        <v>100</v>
      </c>
      <c r="Q31" s="10" t="s">
        <v>100</v>
      </c>
      <c r="R31" s="57" t="s">
        <v>456</v>
      </c>
    </row>
    <row r="32" spans="3:18" ht="12" customHeight="1" x14ac:dyDescent="0.2">
      <c r="C32" s="83" t="s">
        <v>275</v>
      </c>
      <c r="D32" s="32" t="s">
        <v>129</v>
      </c>
      <c r="E32" s="32" t="s">
        <v>129</v>
      </c>
      <c r="F32" s="41" t="s">
        <v>182</v>
      </c>
      <c r="G32" s="41" t="s">
        <v>13</v>
      </c>
      <c r="H32" s="10" t="s">
        <v>423</v>
      </c>
      <c r="I32" s="118">
        <v>17</v>
      </c>
      <c r="J32" s="10" t="s">
        <v>353</v>
      </c>
      <c r="K32" s="10">
        <v>48</v>
      </c>
      <c r="L32" s="154">
        <f t="shared" ref="L32:L33" si="4">ABS(J32-K32)/AVERAGE(J32:K32)</f>
        <v>6.25E-2</v>
      </c>
      <c r="M32" s="10" t="s">
        <v>232</v>
      </c>
      <c r="N32" s="118">
        <v>21</v>
      </c>
      <c r="O32" s="10" t="s">
        <v>233</v>
      </c>
      <c r="P32" s="10">
        <v>55</v>
      </c>
      <c r="Q32" s="10">
        <v>52</v>
      </c>
      <c r="R32" s="57">
        <f t="shared" si="0"/>
        <v>5.6074766355140186E-2</v>
      </c>
    </row>
    <row r="33" spans="3:18" ht="12" customHeight="1" x14ac:dyDescent="0.2">
      <c r="C33" s="83" t="s">
        <v>127</v>
      </c>
      <c r="D33" s="32" t="s">
        <v>129</v>
      </c>
      <c r="E33" s="32" t="s">
        <v>129</v>
      </c>
      <c r="F33" s="41" t="s">
        <v>182</v>
      </c>
      <c r="G33" s="41" t="s">
        <v>13</v>
      </c>
      <c r="H33" s="10" t="s">
        <v>423</v>
      </c>
      <c r="I33" s="118">
        <v>19</v>
      </c>
      <c r="J33" s="10" t="s">
        <v>353</v>
      </c>
      <c r="K33" s="10">
        <v>47</v>
      </c>
      <c r="L33" s="154">
        <f t="shared" si="4"/>
        <v>4.2553191489361701E-2</v>
      </c>
      <c r="M33" s="10" t="s">
        <v>402</v>
      </c>
      <c r="N33" s="132">
        <v>23</v>
      </c>
      <c r="O33" s="10" t="s">
        <v>233</v>
      </c>
      <c r="P33" s="10">
        <v>53</v>
      </c>
      <c r="Q33" s="10">
        <v>53</v>
      </c>
      <c r="R33" s="57">
        <f t="shared" si="0"/>
        <v>0</v>
      </c>
    </row>
    <row r="34" spans="3:18" ht="12" customHeight="1" x14ac:dyDescent="0.2">
      <c r="C34" s="83" t="s">
        <v>276</v>
      </c>
      <c r="D34" s="32" t="s">
        <v>129</v>
      </c>
      <c r="E34" s="32" t="s">
        <v>129</v>
      </c>
      <c r="F34" s="41" t="s">
        <v>199</v>
      </c>
      <c r="G34" s="44" t="s">
        <v>219</v>
      </c>
      <c r="H34" s="10" t="s">
        <v>424</v>
      </c>
      <c r="I34" s="118">
        <v>2.9E-4</v>
      </c>
      <c r="J34" s="10" t="s">
        <v>425</v>
      </c>
      <c r="K34" s="10" t="s">
        <v>428</v>
      </c>
      <c r="L34" s="116" t="s">
        <v>456</v>
      </c>
      <c r="M34" s="10" t="s">
        <v>426</v>
      </c>
      <c r="N34" s="118">
        <v>3.8999999999999999E-4</v>
      </c>
      <c r="O34" s="10" t="s">
        <v>427</v>
      </c>
      <c r="P34" s="10">
        <v>2.5999999999999998E-4</v>
      </c>
      <c r="Q34" s="10" t="s">
        <v>427</v>
      </c>
      <c r="R34" s="57">
        <f t="shared" si="0"/>
        <v>0.11538461538461549</v>
      </c>
    </row>
    <row r="35" spans="3:18" ht="12" customHeight="1" x14ac:dyDescent="0.2">
      <c r="C35" s="83" t="s">
        <v>277</v>
      </c>
      <c r="D35" s="32" t="s">
        <v>129</v>
      </c>
      <c r="E35" s="32" t="s">
        <v>129</v>
      </c>
      <c r="F35" s="41" t="s">
        <v>107</v>
      </c>
      <c r="G35" s="41" t="s">
        <v>13</v>
      </c>
      <c r="H35" s="10" t="s">
        <v>61</v>
      </c>
      <c r="I35" s="118">
        <v>10</v>
      </c>
      <c r="J35" s="10">
        <v>3</v>
      </c>
      <c r="K35" s="10">
        <v>3.1</v>
      </c>
      <c r="L35" s="154">
        <f t="shared" ref="L35" si="5">ABS(J35-K35)/AVERAGE(J35:K35)</f>
        <v>3.2786885245901669E-2</v>
      </c>
      <c r="M35" s="10" t="s">
        <v>102</v>
      </c>
      <c r="N35" s="118">
        <v>4.0999999999999996</v>
      </c>
      <c r="O35" s="10">
        <v>4.3</v>
      </c>
      <c r="P35" s="10">
        <v>4.2</v>
      </c>
      <c r="Q35" s="10">
        <v>4.4000000000000004</v>
      </c>
      <c r="R35" s="57">
        <f t="shared" si="0"/>
        <v>4.6511627906976778E-2</v>
      </c>
    </row>
    <row r="36" spans="3:18" ht="12" customHeight="1" x14ac:dyDescent="0.2">
      <c r="C36" s="83" t="s">
        <v>278</v>
      </c>
      <c r="D36" s="32" t="s">
        <v>129</v>
      </c>
      <c r="E36" s="32" t="s">
        <v>129</v>
      </c>
      <c r="F36" s="41" t="s">
        <v>204</v>
      </c>
      <c r="G36" s="46" t="s">
        <v>220</v>
      </c>
      <c r="H36" s="10" t="s">
        <v>209</v>
      </c>
      <c r="I36" s="118" t="s">
        <v>209</v>
      </c>
      <c r="J36" s="10" t="s">
        <v>209</v>
      </c>
      <c r="K36" s="10" t="s">
        <v>209</v>
      </c>
      <c r="L36" s="116" t="s">
        <v>456</v>
      </c>
      <c r="M36" s="10" t="s">
        <v>209</v>
      </c>
      <c r="N36" s="118">
        <v>1.3999999999999999E-4</v>
      </c>
      <c r="O36" s="10" t="s">
        <v>209</v>
      </c>
      <c r="P36" s="10" t="s">
        <v>209</v>
      </c>
      <c r="Q36" s="10" t="s">
        <v>209</v>
      </c>
      <c r="R36" s="57" t="s">
        <v>456</v>
      </c>
    </row>
    <row r="37" spans="3:18" ht="12" customHeight="1" x14ac:dyDescent="0.2">
      <c r="C37" s="83" t="s">
        <v>279</v>
      </c>
      <c r="D37" s="32" t="s">
        <v>129</v>
      </c>
      <c r="E37" s="32" t="s">
        <v>129</v>
      </c>
      <c r="F37" s="41" t="s">
        <v>111</v>
      </c>
      <c r="G37" s="46" t="s">
        <v>13</v>
      </c>
      <c r="H37" s="10" t="s">
        <v>236</v>
      </c>
      <c r="I37" s="118">
        <v>220</v>
      </c>
      <c r="J37" s="10">
        <v>1500</v>
      </c>
      <c r="K37" s="10" t="s">
        <v>235</v>
      </c>
      <c r="L37" s="154">
        <f t="shared" ref="L37:L40" si="6">ABS(J37-K37)/AVERAGE(J37:K37)</f>
        <v>0</v>
      </c>
      <c r="M37" s="10" t="s">
        <v>62</v>
      </c>
      <c r="N37" s="118">
        <v>920</v>
      </c>
      <c r="O37" s="10" t="s">
        <v>67</v>
      </c>
      <c r="P37" s="10">
        <v>240</v>
      </c>
      <c r="Q37" s="10">
        <v>240</v>
      </c>
      <c r="R37" s="57">
        <f t="shared" si="0"/>
        <v>0</v>
      </c>
    </row>
    <row r="38" spans="3:18" ht="12" customHeight="1" x14ac:dyDescent="0.2">
      <c r="C38" s="83" t="s">
        <v>128</v>
      </c>
      <c r="D38" s="32" t="s">
        <v>129</v>
      </c>
      <c r="E38" s="32" t="s">
        <v>129</v>
      </c>
      <c r="F38" s="41" t="s">
        <v>111</v>
      </c>
      <c r="G38" s="41" t="s">
        <v>13</v>
      </c>
      <c r="H38" s="10" t="s">
        <v>236</v>
      </c>
      <c r="I38" s="118">
        <v>230</v>
      </c>
      <c r="J38" s="10">
        <v>1600</v>
      </c>
      <c r="K38" s="10">
        <v>1500</v>
      </c>
      <c r="L38" s="154">
        <f t="shared" si="6"/>
        <v>6.4516129032258063E-2</v>
      </c>
      <c r="M38" s="10" t="s">
        <v>322</v>
      </c>
      <c r="N38" s="132">
        <v>990</v>
      </c>
      <c r="O38" s="10" t="s">
        <v>67</v>
      </c>
      <c r="P38" s="10">
        <v>200</v>
      </c>
      <c r="Q38" s="10">
        <v>200</v>
      </c>
      <c r="R38" s="57">
        <f t="shared" si="0"/>
        <v>0</v>
      </c>
    </row>
    <row r="39" spans="3:18" ht="12" customHeight="1" x14ac:dyDescent="0.2">
      <c r="C39" s="83" t="s">
        <v>280</v>
      </c>
      <c r="D39" s="32" t="s">
        <v>129</v>
      </c>
      <c r="E39" s="32" t="s">
        <v>129</v>
      </c>
      <c r="F39" s="41" t="s">
        <v>112</v>
      </c>
      <c r="G39" s="41" t="s">
        <v>13</v>
      </c>
      <c r="H39" s="10">
        <v>0.19</v>
      </c>
      <c r="I39" s="118">
        <v>0.18</v>
      </c>
      <c r="J39" s="10">
        <v>0.64</v>
      </c>
      <c r="K39" s="10" t="s">
        <v>134</v>
      </c>
      <c r="L39" s="154">
        <f t="shared" si="6"/>
        <v>3.1250000000000028E-2</v>
      </c>
      <c r="M39" s="10" t="s">
        <v>411</v>
      </c>
      <c r="N39" s="118">
        <v>0.55000000000000004</v>
      </c>
      <c r="O39" s="10">
        <v>0.19</v>
      </c>
      <c r="P39" s="10">
        <v>0.33</v>
      </c>
      <c r="Q39" s="10">
        <v>0.33</v>
      </c>
      <c r="R39" s="57">
        <f t="shared" si="0"/>
        <v>0</v>
      </c>
    </row>
    <row r="40" spans="3:18" ht="12" customHeight="1" x14ac:dyDescent="0.2">
      <c r="C40" s="83" t="s">
        <v>281</v>
      </c>
      <c r="D40" s="32" t="s">
        <v>129</v>
      </c>
      <c r="E40" s="32" t="s">
        <v>129</v>
      </c>
      <c r="F40" s="41" t="s">
        <v>101</v>
      </c>
      <c r="G40" s="41" t="s">
        <v>13</v>
      </c>
      <c r="H40" s="10">
        <v>6.3</v>
      </c>
      <c r="I40" s="118">
        <v>22</v>
      </c>
      <c r="J40" s="10">
        <v>620</v>
      </c>
      <c r="K40" s="10" t="s">
        <v>431</v>
      </c>
      <c r="L40" s="154">
        <f t="shared" si="6"/>
        <v>1.6129032258064516E-2</v>
      </c>
      <c r="M40" s="10" t="s">
        <v>429</v>
      </c>
      <c r="N40" s="118">
        <v>730</v>
      </c>
      <c r="O40" s="10" t="s">
        <v>430</v>
      </c>
      <c r="P40" s="10">
        <v>110</v>
      </c>
      <c r="Q40" s="10">
        <v>120</v>
      </c>
      <c r="R40" s="57">
        <f t="shared" si="0"/>
        <v>8.6956521739130432E-2</v>
      </c>
    </row>
    <row r="41" spans="3:18" ht="12" customHeight="1" x14ac:dyDescent="0.2">
      <c r="C41" s="83" t="s">
        <v>282</v>
      </c>
      <c r="D41" s="32" t="s">
        <v>129</v>
      </c>
      <c r="E41" s="32" t="s">
        <v>129</v>
      </c>
      <c r="F41" s="41" t="s">
        <v>199</v>
      </c>
      <c r="G41" s="44" t="s">
        <v>221</v>
      </c>
      <c r="H41" s="10" t="s">
        <v>210</v>
      </c>
      <c r="I41" s="118" t="s">
        <v>210</v>
      </c>
      <c r="J41" s="10" t="s">
        <v>210</v>
      </c>
      <c r="K41" s="10" t="s">
        <v>210</v>
      </c>
      <c r="L41" s="116" t="s">
        <v>456</v>
      </c>
      <c r="M41" s="10" t="s">
        <v>210</v>
      </c>
      <c r="N41" s="118" t="s">
        <v>210</v>
      </c>
      <c r="O41" s="10" t="s">
        <v>210</v>
      </c>
      <c r="P41" s="10" t="s">
        <v>210</v>
      </c>
      <c r="Q41" s="10" t="s">
        <v>210</v>
      </c>
      <c r="R41" s="57" t="s">
        <v>456</v>
      </c>
    </row>
    <row r="42" spans="3:18" ht="12" customHeight="1" x14ac:dyDescent="0.2">
      <c r="C42" s="83" t="s">
        <v>283</v>
      </c>
      <c r="D42" s="32" t="s">
        <v>129</v>
      </c>
      <c r="E42" s="32" t="s">
        <v>129</v>
      </c>
      <c r="F42" s="41" t="s">
        <v>200</v>
      </c>
      <c r="G42" s="41" t="s">
        <v>13</v>
      </c>
      <c r="H42" s="10" t="s">
        <v>118</v>
      </c>
      <c r="I42" s="118" t="s">
        <v>118</v>
      </c>
      <c r="J42" s="10" t="s">
        <v>118</v>
      </c>
      <c r="K42" s="10" t="s">
        <v>118</v>
      </c>
      <c r="L42" s="116" t="s">
        <v>456</v>
      </c>
      <c r="M42" s="10" t="s">
        <v>118</v>
      </c>
      <c r="N42" s="118" t="s">
        <v>118</v>
      </c>
      <c r="O42" s="10" t="s">
        <v>118</v>
      </c>
      <c r="P42" s="10" t="s">
        <v>118</v>
      </c>
      <c r="Q42" s="10" t="s">
        <v>118</v>
      </c>
      <c r="R42" s="57" t="s">
        <v>456</v>
      </c>
    </row>
    <row r="43" spans="3:18" ht="12" customHeight="1" x14ac:dyDescent="0.2">
      <c r="C43" s="83" t="s">
        <v>284</v>
      </c>
      <c r="D43" s="32" t="s">
        <v>129</v>
      </c>
      <c r="E43" s="32" t="s">
        <v>129</v>
      </c>
      <c r="F43" s="41" t="s">
        <v>200</v>
      </c>
      <c r="G43" s="46" t="s">
        <v>13</v>
      </c>
      <c r="H43" s="10" t="s">
        <v>323</v>
      </c>
      <c r="I43" s="118" t="s">
        <v>118</v>
      </c>
      <c r="J43" s="10" t="s">
        <v>118</v>
      </c>
      <c r="K43" s="10" t="s">
        <v>118</v>
      </c>
      <c r="L43" s="116" t="s">
        <v>456</v>
      </c>
      <c r="M43" s="10" t="s">
        <v>118</v>
      </c>
      <c r="N43" s="118" t="s">
        <v>118</v>
      </c>
      <c r="O43" s="10" t="s">
        <v>118</v>
      </c>
      <c r="P43" s="10" t="s">
        <v>118</v>
      </c>
      <c r="Q43" s="10" t="s">
        <v>118</v>
      </c>
      <c r="R43" s="57" t="s">
        <v>456</v>
      </c>
    </row>
    <row r="44" spans="3:18" ht="24" x14ac:dyDescent="0.2">
      <c r="C44" s="83" t="s">
        <v>285</v>
      </c>
      <c r="D44" s="32" t="s">
        <v>129</v>
      </c>
      <c r="E44" s="32" t="s">
        <v>129</v>
      </c>
      <c r="F44" s="41" t="s">
        <v>204</v>
      </c>
      <c r="G44" s="46" t="s">
        <v>222</v>
      </c>
      <c r="H44" s="10" t="s">
        <v>207</v>
      </c>
      <c r="I44" s="133">
        <v>1.7999999999999999E-2</v>
      </c>
      <c r="J44" s="10">
        <v>6.7999999999999996E-3</v>
      </c>
      <c r="K44" s="10">
        <v>6.8999999999999999E-3</v>
      </c>
      <c r="L44" s="154">
        <f t="shared" ref="L44" si="7">ABS(J44-K44)/AVERAGE(J44:K44)</f>
        <v>1.4598540145985439E-2</v>
      </c>
      <c r="M44" s="10" t="s">
        <v>47</v>
      </c>
      <c r="N44" s="135">
        <v>2.8000000000000001E-2</v>
      </c>
      <c r="O44" s="10" t="s">
        <v>370</v>
      </c>
      <c r="P44" s="10">
        <v>0.01</v>
      </c>
      <c r="Q44" s="10">
        <v>1.0999999999999999E-2</v>
      </c>
      <c r="R44" s="57">
        <f t="shared" si="0"/>
        <v>9.5238095238095163E-2</v>
      </c>
    </row>
    <row r="45" spans="3:18" ht="12" customHeight="1" x14ac:dyDescent="0.2">
      <c r="C45" s="83" t="s">
        <v>286</v>
      </c>
      <c r="D45" s="32" t="s">
        <v>129</v>
      </c>
      <c r="E45" s="32" t="s">
        <v>129</v>
      </c>
      <c r="F45" s="41" t="s">
        <v>200</v>
      </c>
      <c r="G45" s="41" t="s">
        <v>13</v>
      </c>
      <c r="H45" s="10" t="s">
        <v>293</v>
      </c>
      <c r="I45" s="118">
        <v>4.4000000000000003E-3</v>
      </c>
      <c r="J45" s="10" t="s">
        <v>118</v>
      </c>
      <c r="K45" s="10" t="s">
        <v>118</v>
      </c>
      <c r="L45" s="116" t="s">
        <v>456</v>
      </c>
      <c r="M45" s="10" t="s">
        <v>118</v>
      </c>
      <c r="N45" s="118" t="s">
        <v>118</v>
      </c>
      <c r="O45" s="10" t="s">
        <v>118</v>
      </c>
      <c r="P45" s="10" t="s">
        <v>118</v>
      </c>
      <c r="Q45" s="10" t="s">
        <v>118</v>
      </c>
      <c r="R45" s="128" t="s">
        <v>456</v>
      </c>
    </row>
    <row r="46" spans="3:18" ht="12" customHeight="1" x14ac:dyDescent="0.2">
      <c r="C46" s="83" t="s">
        <v>287</v>
      </c>
      <c r="D46" s="32" t="s">
        <v>129</v>
      </c>
      <c r="E46" s="32" t="s">
        <v>129</v>
      </c>
      <c r="F46" s="41" t="s">
        <v>197</v>
      </c>
      <c r="G46" s="44" t="s">
        <v>223</v>
      </c>
      <c r="H46" s="10" t="s">
        <v>327</v>
      </c>
      <c r="I46" s="153">
        <v>4.0000000000000001E-3</v>
      </c>
      <c r="J46" s="10" t="s">
        <v>212</v>
      </c>
      <c r="K46" s="10" t="s">
        <v>212</v>
      </c>
      <c r="L46" s="116" t="s">
        <v>456</v>
      </c>
      <c r="M46" s="10" t="s">
        <v>212</v>
      </c>
      <c r="N46" s="118">
        <v>3.2000000000000002E-3</v>
      </c>
      <c r="O46" s="10" t="s">
        <v>212</v>
      </c>
      <c r="P46" s="10" t="s">
        <v>212</v>
      </c>
      <c r="Q46" s="10" t="s">
        <v>212</v>
      </c>
      <c r="R46" s="128" t="s">
        <v>456</v>
      </c>
    </row>
    <row r="47" spans="3:18" ht="24" customHeight="1" x14ac:dyDescent="0.2">
      <c r="C47" s="84" t="s">
        <v>87</v>
      </c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3:18" ht="39.75" customHeight="1" x14ac:dyDescent="0.2">
      <c r="C48" s="36" t="s">
        <v>39</v>
      </c>
      <c r="D48" s="2"/>
      <c r="E48" s="258" t="s">
        <v>447</v>
      </c>
      <c r="F48" s="258"/>
      <c r="G48" s="258"/>
      <c r="H48" s="52"/>
      <c r="I48" s="52"/>
      <c r="J48" s="106"/>
      <c r="K48" s="1"/>
      <c r="L48" s="1"/>
      <c r="M48" s="106"/>
      <c r="N48" s="106"/>
      <c r="O48" s="106"/>
      <c r="P48" s="106"/>
      <c r="Q48" s="106"/>
      <c r="R48" s="1"/>
    </row>
    <row r="49" spans="3:18" x14ac:dyDescent="0.2">
      <c r="C49" s="38" t="s">
        <v>105</v>
      </c>
      <c r="D49" s="39" t="s">
        <v>88</v>
      </c>
      <c r="E49" s="259" t="s">
        <v>461</v>
      </c>
      <c r="F49" s="259"/>
      <c r="G49" s="25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</row>
    <row r="50" spans="3:18" ht="13.5" customHeight="1" x14ac:dyDescent="0.2">
      <c r="C50" s="26" t="s">
        <v>122</v>
      </c>
      <c r="D50" s="2"/>
      <c r="E50" s="2" t="s">
        <v>213</v>
      </c>
      <c r="F50" s="2"/>
      <c r="G50" s="2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</row>
    <row r="51" spans="3:18" ht="13.5" customHeight="1" x14ac:dyDescent="0.2">
      <c r="C51" s="26" t="s">
        <v>123</v>
      </c>
      <c r="D51" s="2"/>
      <c r="E51" s="2" t="s">
        <v>217</v>
      </c>
      <c r="F51" s="2"/>
      <c r="G51" s="2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</row>
    <row r="52" spans="3:18" ht="13.5" customHeight="1" x14ac:dyDescent="0.2">
      <c r="C52" s="3" t="s">
        <v>13</v>
      </c>
      <c r="D52" s="2" t="s">
        <v>89</v>
      </c>
      <c r="E52" s="2" t="s">
        <v>89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3:18" x14ac:dyDescent="0.2">
      <c r="C53" s="3" t="s">
        <v>90</v>
      </c>
      <c r="D53" s="2" t="s">
        <v>91</v>
      </c>
      <c r="E53" s="2" t="s">
        <v>91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3:18" x14ac:dyDescent="0.2">
      <c r="C54" s="3" t="s">
        <v>1</v>
      </c>
      <c r="D54" s="2"/>
      <c r="E54" s="2" t="s">
        <v>95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3:18" x14ac:dyDescent="0.2">
      <c r="C55" s="42" t="s">
        <v>160</v>
      </c>
      <c r="D55" s="2"/>
      <c r="E55" s="2" t="s">
        <v>96</v>
      </c>
      <c r="F55" s="2"/>
    </row>
    <row r="56" spans="3:18" x14ac:dyDescent="0.2">
      <c r="C56" s="3" t="s">
        <v>93</v>
      </c>
      <c r="D56" s="2"/>
      <c r="E56" s="2" t="s">
        <v>94</v>
      </c>
      <c r="F56" s="2"/>
    </row>
    <row r="57" spans="3:18" x14ac:dyDescent="0.2">
      <c r="C57" s="58" t="s">
        <v>456</v>
      </c>
      <c r="E57" s="5" t="s">
        <v>459</v>
      </c>
    </row>
  </sheetData>
  <mergeCells count="8">
    <mergeCell ref="L4:L7"/>
    <mergeCell ref="R4:R7"/>
    <mergeCell ref="C8:E8"/>
    <mergeCell ref="E48:G48"/>
    <mergeCell ref="E49:G49"/>
    <mergeCell ref="E4:E7"/>
    <mergeCell ref="F4:F7"/>
    <mergeCell ref="G4:G7"/>
  </mergeCells>
  <printOptions horizontalCentered="1"/>
  <pageMargins left="0.70866141732283505" right="0.70866141732283505" top="1.69291338582677" bottom="0.74803149606299202" header="0.66929133858267698" footer="0.31496062992126"/>
  <pageSetup paperSize="17" scale="70" fitToWidth="0" orientation="landscape" r:id="rId1"/>
  <headerFooter alignWithMargins="0">
    <oddHeader>&amp;L&amp;"Arial,Bold"&amp;K04+000Table 4
Groundwater Analytical Results
Inorganics&amp;R&amp;G</oddHeader>
    <oddFooter>&amp;L&amp;8Project No. 102089-002&amp;R&amp;8&amp;P/&amp;N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8"/>
  <sheetViews>
    <sheetView view="pageLayout" topLeftCell="C4" zoomScaleNormal="90" zoomScaleSheetLayoutView="85" workbookViewId="0">
      <selection activeCell="H15" sqref="H15"/>
    </sheetView>
  </sheetViews>
  <sheetFormatPr defaultColWidth="8.85546875" defaultRowHeight="12" x14ac:dyDescent="0.2"/>
  <cols>
    <col min="1" max="1" width="4.42578125" style="5" hidden="1" customWidth="1"/>
    <col min="2" max="2" width="25.7109375" style="5" hidden="1" customWidth="1"/>
    <col min="3" max="3" width="34.5703125" style="5" customWidth="1"/>
    <col min="4" max="4" width="12.7109375" style="5" hidden="1" customWidth="1"/>
    <col min="5" max="5" width="6.7109375" style="5" customWidth="1"/>
    <col min="6" max="6" width="10.85546875" style="5" customWidth="1"/>
    <col min="7" max="7" width="15.28515625" style="5" customWidth="1"/>
    <col min="8" max="8" width="14.5703125" style="5" customWidth="1"/>
    <col min="9" max="16384" width="8.85546875" style="5"/>
  </cols>
  <sheetData>
    <row r="1" spans="1:8" s="18" customFormat="1" ht="33" hidden="1" customHeight="1" thickTop="1" x14ac:dyDescent="0.3">
      <c r="A1" s="17"/>
      <c r="B1" s="17"/>
      <c r="C1" s="21"/>
      <c r="D1" s="21"/>
      <c r="E1" s="21"/>
      <c r="F1" s="21"/>
      <c r="G1" s="21"/>
      <c r="H1" s="22"/>
    </row>
    <row r="2" spans="1:8" ht="13.5" hidden="1" customHeight="1" x14ac:dyDescent="0.2">
      <c r="A2" s="8"/>
      <c r="B2" s="8"/>
      <c r="C2" s="23"/>
      <c r="D2" s="24"/>
      <c r="E2" s="24"/>
      <c r="F2" s="24"/>
      <c r="G2" s="24"/>
      <c r="H2" s="33"/>
    </row>
    <row r="3" spans="1:8" s="1" customFormat="1" ht="12" hidden="1" customHeight="1" x14ac:dyDescent="0.2">
      <c r="C3" s="3" t="s">
        <v>1</v>
      </c>
      <c r="D3" s="2" t="s">
        <v>95</v>
      </c>
      <c r="E3" s="2" t="s">
        <v>95</v>
      </c>
      <c r="F3" s="2"/>
      <c r="G3" s="2"/>
    </row>
    <row r="4" spans="1:8" s="1" customFormat="1" ht="18" customHeight="1" x14ac:dyDescent="0.2">
      <c r="C4" s="80" t="s">
        <v>2</v>
      </c>
      <c r="D4" s="104"/>
      <c r="E4" s="242" t="s">
        <v>0</v>
      </c>
      <c r="F4" s="245" t="s">
        <v>93</v>
      </c>
      <c r="G4" s="245" t="s">
        <v>191</v>
      </c>
      <c r="H4" s="82">
        <v>42956</v>
      </c>
    </row>
    <row r="5" spans="1:8" ht="54" customHeight="1" x14ac:dyDescent="0.2">
      <c r="C5" s="108" t="s">
        <v>3</v>
      </c>
      <c r="D5" s="105"/>
      <c r="E5" s="243"/>
      <c r="F5" s="246"/>
      <c r="G5" s="246"/>
      <c r="H5" s="27" t="s">
        <v>439</v>
      </c>
    </row>
    <row r="6" spans="1:8" ht="20.25" customHeight="1" x14ac:dyDescent="0.2">
      <c r="C6" s="6" t="s">
        <v>4</v>
      </c>
      <c r="D6" s="105"/>
      <c r="E6" s="243"/>
      <c r="F6" s="246"/>
      <c r="G6" s="246"/>
      <c r="H6" s="33" t="s">
        <v>113</v>
      </c>
    </row>
    <row r="7" spans="1:8" ht="17.25" customHeight="1" x14ac:dyDescent="0.2">
      <c r="C7" s="6" t="s">
        <v>5</v>
      </c>
      <c r="D7" s="105"/>
      <c r="E7" s="243"/>
      <c r="F7" s="246"/>
      <c r="G7" s="246"/>
      <c r="H7" s="33" t="s">
        <v>6</v>
      </c>
    </row>
    <row r="8" spans="1:8" ht="14.1" customHeight="1" x14ac:dyDescent="0.2">
      <c r="C8" s="256" t="s">
        <v>164</v>
      </c>
      <c r="D8" s="257"/>
      <c r="E8" s="257"/>
      <c r="F8" s="104"/>
      <c r="G8" s="104"/>
      <c r="H8" s="85"/>
    </row>
    <row r="9" spans="1:8" ht="36" x14ac:dyDescent="0.2">
      <c r="C9" s="83" t="s">
        <v>257</v>
      </c>
      <c r="D9" s="32" t="s">
        <v>129</v>
      </c>
      <c r="E9" s="32" t="s">
        <v>129</v>
      </c>
      <c r="F9" s="44" t="s">
        <v>201</v>
      </c>
      <c r="G9" s="136" t="s">
        <v>215</v>
      </c>
      <c r="H9" s="10" t="s">
        <v>14</v>
      </c>
    </row>
    <row r="10" spans="1:8" ht="12" customHeight="1" x14ac:dyDescent="0.2">
      <c r="C10" s="83" t="s">
        <v>258</v>
      </c>
      <c r="D10" s="32" t="s">
        <v>129</v>
      </c>
      <c r="E10" s="32" t="s">
        <v>129</v>
      </c>
      <c r="F10" s="41" t="s">
        <v>182</v>
      </c>
      <c r="G10" s="41" t="s">
        <v>13</v>
      </c>
      <c r="H10" s="10" t="s">
        <v>13</v>
      </c>
    </row>
    <row r="11" spans="1:8" ht="12" customHeight="1" x14ac:dyDescent="0.2">
      <c r="C11" s="83" t="s">
        <v>259</v>
      </c>
      <c r="D11" s="32" t="s">
        <v>129</v>
      </c>
      <c r="E11" s="32" t="s">
        <v>129</v>
      </c>
      <c r="F11" s="41" t="s">
        <v>101</v>
      </c>
      <c r="G11" s="41" t="s">
        <v>13</v>
      </c>
      <c r="H11" s="10" t="s">
        <v>13</v>
      </c>
    </row>
    <row r="12" spans="1:8" ht="12" customHeight="1" x14ac:dyDescent="0.2">
      <c r="C12" s="83" t="s">
        <v>260</v>
      </c>
      <c r="D12" s="32" t="s">
        <v>129</v>
      </c>
      <c r="E12" s="32" t="s">
        <v>129</v>
      </c>
      <c r="F12" s="41" t="s">
        <v>197</v>
      </c>
      <c r="G12" s="46" t="s">
        <v>335</v>
      </c>
      <c r="H12" s="10">
        <v>1.4999999999999999E-2</v>
      </c>
    </row>
    <row r="13" spans="1:8" ht="12" customHeight="1" x14ac:dyDescent="0.2">
      <c r="C13" s="83" t="s">
        <v>261</v>
      </c>
      <c r="D13" s="32" t="s">
        <v>129</v>
      </c>
      <c r="E13" s="32" t="s">
        <v>129</v>
      </c>
      <c r="F13" s="41" t="s">
        <v>198</v>
      </c>
      <c r="G13" s="46" t="s">
        <v>13</v>
      </c>
      <c r="H13" s="10" t="s">
        <v>205</v>
      </c>
    </row>
    <row r="14" spans="1:8" ht="12" customHeight="1" x14ac:dyDescent="0.2">
      <c r="C14" s="83" t="s">
        <v>262</v>
      </c>
      <c r="D14" s="32" t="s">
        <v>129</v>
      </c>
      <c r="E14" s="32" t="s">
        <v>129</v>
      </c>
      <c r="F14" s="41" t="s">
        <v>199</v>
      </c>
      <c r="G14" s="41" t="s">
        <v>214</v>
      </c>
      <c r="H14" s="45">
        <v>7.3000000000000001E-3</v>
      </c>
    </row>
    <row r="15" spans="1:8" ht="12" customHeight="1" x14ac:dyDescent="0.2">
      <c r="C15" s="83" t="s">
        <v>263</v>
      </c>
      <c r="D15" s="32" t="s">
        <v>129</v>
      </c>
      <c r="E15" s="32" t="s">
        <v>129</v>
      </c>
      <c r="F15" s="41" t="s">
        <v>108</v>
      </c>
      <c r="G15" s="41" t="s">
        <v>13</v>
      </c>
      <c r="H15" s="10">
        <v>2.8000000000000001E-2</v>
      </c>
    </row>
    <row r="16" spans="1:8" ht="12" customHeight="1" x14ac:dyDescent="0.2">
      <c r="C16" s="83" t="s">
        <v>264</v>
      </c>
      <c r="D16" s="32" t="s">
        <v>129</v>
      </c>
      <c r="E16" s="32" t="s">
        <v>129</v>
      </c>
      <c r="F16" s="41" t="s">
        <v>200</v>
      </c>
      <c r="G16" s="41" t="s">
        <v>13</v>
      </c>
      <c r="H16" s="10" t="s">
        <v>118</v>
      </c>
    </row>
    <row r="17" spans="3:8" ht="12" customHeight="1" x14ac:dyDescent="0.2">
      <c r="C17" s="83" t="s">
        <v>265</v>
      </c>
      <c r="D17" s="32" t="s">
        <v>129</v>
      </c>
      <c r="E17" s="32" t="s">
        <v>129</v>
      </c>
      <c r="F17" s="41" t="s">
        <v>112</v>
      </c>
      <c r="G17" s="46" t="s">
        <v>336</v>
      </c>
      <c r="H17" s="10">
        <v>6.2E-2</v>
      </c>
    </row>
    <row r="18" spans="3:8" ht="12" customHeight="1" x14ac:dyDescent="0.2">
      <c r="C18" s="83" t="s">
        <v>258</v>
      </c>
      <c r="D18" s="32" t="s">
        <v>129</v>
      </c>
      <c r="E18" s="32" t="s">
        <v>129</v>
      </c>
      <c r="F18" s="41" t="s">
        <v>182</v>
      </c>
      <c r="G18" s="41" t="s">
        <v>13</v>
      </c>
      <c r="H18" s="10">
        <v>130</v>
      </c>
    </row>
    <row r="19" spans="3:8" ht="12" customHeight="1" x14ac:dyDescent="0.2">
      <c r="C19" s="83" t="s">
        <v>125</v>
      </c>
      <c r="D19" s="32" t="s">
        <v>129</v>
      </c>
      <c r="E19" s="32" t="s">
        <v>129</v>
      </c>
      <c r="F19" s="41" t="s">
        <v>182</v>
      </c>
      <c r="G19" s="46" t="s">
        <v>13</v>
      </c>
      <c r="H19" s="10" t="s">
        <v>13</v>
      </c>
    </row>
    <row r="20" spans="3:8" ht="12" customHeight="1" x14ac:dyDescent="0.2">
      <c r="C20" s="83" t="s">
        <v>266</v>
      </c>
      <c r="D20" s="32" t="s">
        <v>129</v>
      </c>
      <c r="E20" s="32" t="s">
        <v>129</v>
      </c>
      <c r="F20" s="41" t="s">
        <v>200</v>
      </c>
      <c r="G20" s="46" t="s">
        <v>216</v>
      </c>
      <c r="H20" s="10" t="s">
        <v>118</v>
      </c>
    </row>
    <row r="21" spans="3:8" ht="12" customHeight="1" x14ac:dyDescent="0.2">
      <c r="C21" s="83" t="s">
        <v>267</v>
      </c>
      <c r="D21" s="32" t="s">
        <v>129</v>
      </c>
      <c r="E21" s="32" t="s">
        <v>129</v>
      </c>
      <c r="F21" s="41" t="s">
        <v>202</v>
      </c>
      <c r="G21" s="41" t="s">
        <v>13</v>
      </c>
      <c r="H21" s="10">
        <v>3.2000000000000002E-3</v>
      </c>
    </row>
    <row r="22" spans="3:8" ht="12" customHeight="1" x14ac:dyDescent="0.2">
      <c r="C22" s="83" t="s">
        <v>268</v>
      </c>
      <c r="D22" s="32" t="s">
        <v>129</v>
      </c>
      <c r="E22" s="32" t="s">
        <v>129</v>
      </c>
      <c r="F22" s="41" t="s">
        <v>199</v>
      </c>
      <c r="G22" s="41" t="s">
        <v>337</v>
      </c>
      <c r="H22" s="10">
        <v>2.3E-3</v>
      </c>
    </row>
    <row r="23" spans="3:8" ht="12" customHeight="1" x14ac:dyDescent="0.2">
      <c r="C23" s="83" t="s">
        <v>269</v>
      </c>
      <c r="D23" s="32" t="s">
        <v>129</v>
      </c>
      <c r="E23" s="32" t="s">
        <v>129</v>
      </c>
      <c r="F23" s="41" t="s">
        <v>292</v>
      </c>
      <c r="G23" s="41">
        <v>0.3</v>
      </c>
      <c r="H23" s="45">
        <v>0.41</v>
      </c>
    </row>
    <row r="24" spans="3:8" ht="12" customHeight="1" x14ac:dyDescent="0.2">
      <c r="C24" s="83" t="s">
        <v>194</v>
      </c>
      <c r="D24" s="32" t="s">
        <v>129</v>
      </c>
      <c r="E24" s="32" t="s">
        <v>129</v>
      </c>
      <c r="F24" s="41" t="s">
        <v>199</v>
      </c>
      <c r="G24" s="41" t="s">
        <v>338</v>
      </c>
      <c r="H24" s="111" t="s">
        <v>210</v>
      </c>
    </row>
    <row r="25" spans="3:8" ht="12" customHeight="1" x14ac:dyDescent="0.2">
      <c r="C25" s="83" t="s">
        <v>270</v>
      </c>
      <c r="D25" s="32" t="s">
        <v>129</v>
      </c>
      <c r="E25" s="32" t="s">
        <v>129</v>
      </c>
      <c r="F25" s="41" t="s">
        <v>112</v>
      </c>
      <c r="G25" s="41" t="s">
        <v>13</v>
      </c>
      <c r="H25" s="10">
        <v>2.3E-2</v>
      </c>
    </row>
    <row r="26" spans="3:8" ht="12" customHeight="1" x14ac:dyDescent="0.2">
      <c r="C26" s="83" t="s">
        <v>259</v>
      </c>
      <c r="D26" s="32" t="s">
        <v>129</v>
      </c>
      <c r="E26" s="32" t="s">
        <v>129</v>
      </c>
      <c r="F26" s="41" t="s">
        <v>101</v>
      </c>
      <c r="G26" s="46" t="s">
        <v>13</v>
      </c>
      <c r="H26" s="10">
        <v>230</v>
      </c>
    </row>
    <row r="27" spans="3:8" ht="12" customHeight="1" x14ac:dyDescent="0.2">
      <c r="C27" s="83" t="s">
        <v>126</v>
      </c>
      <c r="D27" s="32" t="s">
        <v>129</v>
      </c>
      <c r="E27" s="32" t="s">
        <v>129</v>
      </c>
      <c r="F27" s="41" t="s">
        <v>101</v>
      </c>
      <c r="G27" s="46" t="s">
        <v>13</v>
      </c>
      <c r="H27" s="10" t="s">
        <v>13</v>
      </c>
    </row>
    <row r="28" spans="3:8" ht="12" customHeight="1" x14ac:dyDescent="0.2">
      <c r="C28" s="83" t="s">
        <v>271</v>
      </c>
      <c r="D28" s="32" t="s">
        <v>129</v>
      </c>
      <c r="E28" s="32" t="s">
        <v>129</v>
      </c>
      <c r="F28" s="41" t="s">
        <v>293</v>
      </c>
      <c r="G28" s="41" t="s">
        <v>13</v>
      </c>
      <c r="H28" s="10">
        <v>0.18</v>
      </c>
    </row>
    <row r="29" spans="3:8" ht="12" customHeight="1" x14ac:dyDescent="0.2">
      <c r="C29" s="83" t="s">
        <v>272</v>
      </c>
      <c r="D29" s="32" t="s">
        <v>129</v>
      </c>
      <c r="E29" s="32" t="s">
        <v>129</v>
      </c>
      <c r="F29" s="41" t="s">
        <v>199</v>
      </c>
      <c r="G29" s="41">
        <v>7.2999999999999995E-2</v>
      </c>
      <c r="H29" s="127">
        <v>1.0999999999999999E-2</v>
      </c>
    </row>
    <row r="30" spans="3:8" ht="12" customHeight="1" x14ac:dyDescent="0.2">
      <c r="C30" s="83" t="s">
        <v>273</v>
      </c>
      <c r="D30" s="32" t="s">
        <v>129</v>
      </c>
      <c r="E30" s="32" t="s">
        <v>129</v>
      </c>
      <c r="F30" s="41" t="s">
        <v>203</v>
      </c>
      <c r="G30" s="41" t="s">
        <v>339</v>
      </c>
      <c r="H30" s="10">
        <v>5.4000000000000003E-3</v>
      </c>
    </row>
    <row r="31" spans="3:8" ht="12" customHeight="1" x14ac:dyDescent="0.2">
      <c r="C31" s="83" t="s">
        <v>274</v>
      </c>
      <c r="D31" s="32" t="s">
        <v>129</v>
      </c>
      <c r="E31" s="32" t="s">
        <v>129</v>
      </c>
      <c r="F31" s="41" t="s">
        <v>107</v>
      </c>
      <c r="G31" s="41" t="s">
        <v>13</v>
      </c>
      <c r="H31" s="10" t="s">
        <v>100</v>
      </c>
    </row>
    <row r="32" spans="3:8" ht="12" customHeight="1" x14ac:dyDescent="0.2">
      <c r="C32" s="83" t="s">
        <v>275</v>
      </c>
      <c r="D32" s="32" t="s">
        <v>129</v>
      </c>
      <c r="E32" s="32" t="s">
        <v>129</v>
      </c>
      <c r="F32" s="41" t="s">
        <v>182</v>
      </c>
      <c r="G32" s="41" t="s">
        <v>13</v>
      </c>
      <c r="H32" s="10">
        <v>19</v>
      </c>
    </row>
    <row r="33" spans="3:8" ht="12" customHeight="1" x14ac:dyDescent="0.2">
      <c r="C33" s="83" t="s">
        <v>127</v>
      </c>
      <c r="D33" s="32" t="s">
        <v>129</v>
      </c>
      <c r="E33" s="32" t="s">
        <v>129</v>
      </c>
      <c r="F33" s="41" t="s">
        <v>182</v>
      </c>
      <c r="G33" s="41" t="s">
        <v>13</v>
      </c>
      <c r="H33" s="10" t="s">
        <v>13</v>
      </c>
    </row>
    <row r="34" spans="3:8" ht="12" customHeight="1" x14ac:dyDescent="0.2">
      <c r="C34" s="83" t="s">
        <v>276</v>
      </c>
      <c r="D34" s="32" t="s">
        <v>129</v>
      </c>
      <c r="E34" s="32" t="s">
        <v>129</v>
      </c>
      <c r="F34" s="41" t="s">
        <v>199</v>
      </c>
      <c r="G34" s="44" t="s">
        <v>219</v>
      </c>
      <c r="H34" s="10">
        <v>2.4000000000000001E-4</v>
      </c>
    </row>
    <row r="35" spans="3:8" ht="12" customHeight="1" x14ac:dyDescent="0.2">
      <c r="C35" s="83" t="s">
        <v>277</v>
      </c>
      <c r="D35" s="32" t="s">
        <v>129</v>
      </c>
      <c r="E35" s="32" t="s">
        <v>129</v>
      </c>
      <c r="F35" s="41" t="s">
        <v>107</v>
      </c>
      <c r="G35" s="41" t="s">
        <v>13</v>
      </c>
      <c r="H35" s="10">
        <v>5.6</v>
      </c>
    </row>
    <row r="36" spans="3:8" ht="12" customHeight="1" x14ac:dyDescent="0.2">
      <c r="C36" s="83" t="s">
        <v>278</v>
      </c>
      <c r="D36" s="32" t="s">
        <v>129</v>
      </c>
      <c r="E36" s="32" t="s">
        <v>129</v>
      </c>
      <c r="F36" s="41" t="s">
        <v>204</v>
      </c>
      <c r="G36" s="46" t="s">
        <v>220</v>
      </c>
      <c r="H36" s="10" t="s">
        <v>209</v>
      </c>
    </row>
    <row r="37" spans="3:8" ht="12" customHeight="1" x14ac:dyDescent="0.2">
      <c r="C37" s="83" t="s">
        <v>279</v>
      </c>
      <c r="D37" s="32" t="s">
        <v>129</v>
      </c>
      <c r="E37" s="32" t="s">
        <v>129</v>
      </c>
      <c r="F37" s="41" t="s">
        <v>111</v>
      </c>
      <c r="G37" s="46" t="s">
        <v>13</v>
      </c>
      <c r="H37" s="10">
        <v>250</v>
      </c>
    </row>
    <row r="38" spans="3:8" ht="12" customHeight="1" x14ac:dyDescent="0.2">
      <c r="C38" s="83" t="s">
        <v>128</v>
      </c>
      <c r="D38" s="32" t="s">
        <v>129</v>
      </c>
      <c r="E38" s="32" t="s">
        <v>129</v>
      </c>
      <c r="F38" s="41" t="s">
        <v>111</v>
      </c>
      <c r="G38" s="41" t="s">
        <v>13</v>
      </c>
      <c r="H38" s="10" t="s">
        <v>13</v>
      </c>
    </row>
    <row r="39" spans="3:8" ht="12" customHeight="1" x14ac:dyDescent="0.2">
      <c r="C39" s="83" t="s">
        <v>280</v>
      </c>
      <c r="D39" s="32" t="s">
        <v>129</v>
      </c>
      <c r="E39" s="32" t="s">
        <v>129</v>
      </c>
      <c r="F39" s="41" t="s">
        <v>112</v>
      </c>
      <c r="G39" s="41" t="s">
        <v>13</v>
      </c>
      <c r="H39" s="10">
        <v>0.25</v>
      </c>
    </row>
    <row r="40" spans="3:8" ht="12" customHeight="1" x14ac:dyDescent="0.2">
      <c r="C40" s="83" t="s">
        <v>281</v>
      </c>
      <c r="D40" s="32" t="s">
        <v>129</v>
      </c>
      <c r="E40" s="32" t="s">
        <v>129</v>
      </c>
      <c r="F40" s="41" t="s">
        <v>101</v>
      </c>
      <c r="G40" s="41" t="s">
        <v>13</v>
      </c>
      <c r="H40" s="10">
        <v>58</v>
      </c>
    </row>
    <row r="41" spans="3:8" ht="12" customHeight="1" x14ac:dyDescent="0.2">
      <c r="C41" s="83" t="s">
        <v>282</v>
      </c>
      <c r="D41" s="32" t="s">
        <v>129</v>
      </c>
      <c r="E41" s="32" t="s">
        <v>129</v>
      </c>
      <c r="F41" s="41" t="s">
        <v>199</v>
      </c>
      <c r="G41" s="44" t="s">
        <v>221</v>
      </c>
      <c r="H41" s="10" t="s">
        <v>210</v>
      </c>
    </row>
    <row r="42" spans="3:8" ht="12" customHeight="1" x14ac:dyDescent="0.2">
      <c r="C42" s="83" t="s">
        <v>283</v>
      </c>
      <c r="D42" s="32" t="s">
        <v>129</v>
      </c>
      <c r="E42" s="32" t="s">
        <v>129</v>
      </c>
      <c r="F42" s="41" t="s">
        <v>200</v>
      </c>
      <c r="G42" s="41" t="s">
        <v>13</v>
      </c>
      <c r="H42" s="10" t="s">
        <v>118</v>
      </c>
    </row>
    <row r="43" spans="3:8" ht="12" customHeight="1" x14ac:dyDescent="0.2">
      <c r="C43" s="83" t="s">
        <v>284</v>
      </c>
      <c r="D43" s="32" t="s">
        <v>129</v>
      </c>
      <c r="E43" s="32" t="s">
        <v>129</v>
      </c>
      <c r="F43" s="41" t="s">
        <v>200</v>
      </c>
      <c r="G43" s="46" t="s">
        <v>13</v>
      </c>
      <c r="H43" s="10" t="s">
        <v>118</v>
      </c>
    </row>
    <row r="44" spans="3:8" ht="24" x14ac:dyDescent="0.2">
      <c r="C44" s="83" t="s">
        <v>285</v>
      </c>
      <c r="D44" s="32" t="s">
        <v>129</v>
      </c>
      <c r="E44" s="32" t="s">
        <v>129</v>
      </c>
      <c r="F44" s="41" t="s">
        <v>204</v>
      </c>
      <c r="G44" s="46" t="s">
        <v>222</v>
      </c>
      <c r="H44" s="10">
        <v>1.0999999999999999E-2</v>
      </c>
    </row>
    <row r="45" spans="3:8" ht="12" customHeight="1" x14ac:dyDescent="0.2">
      <c r="C45" s="83" t="s">
        <v>286</v>
      </c>
      <c r="D45" s="32" t="s">
        <v>129</v>
      </c>
      <c r="E45" s="32" t="s">
        <v>129</v>
      </c>
      <c r="F45" s="41" t="s">
        <v>200</v>
      </c>
      <c r="G45" s="41" t="s">
        <v>13</v>
      </c>
      <c r="H45" s="10">
        <v>3.7000000000000002E-3</v>
      </c>
    </row>
    <row r="46" spans="3:8" ht="12" customHeight="1" x14ac:dyDescent="0.2">
      <c r="C46" s="83" t="s">
        <v>287</v>
      </c>
      <c r="D46" s="32" t="s">
        <v>129</v>
      </c>
      <c r="E46" s="32" t="s">
        <v>129</v>
      </c>
      <c r="F46" s="41" t="s">
        <v>197</v>
      </c>
      <c r="G46" s="44" t="s">
        <v>223</v>
      </c>
      <c r="H46" s="129" t="s">
        <v>212</v>
      </c>
    </row>
    <row r="47" spans="3:8" ht="24" customHeight="1" x14ac:dyDescent="0.2">
      <c r="C47" s="84" t="s">
        <v>87</v>
      </c>
      <c r="D47" s="2"/>
      <c r="E47" s="1"/>
      <c r="F47" s="1"/>
      <c r="G47" s="1"/>
      <c r="H47" s="1"/>
    </row>
    <row r="48" spans="3:8" ht="39.75" customHeight="1" x14ac:dyDescent="0.2">
      <c r="C48" s="36" t="s">
        <v>39</v>
      </c>
      <c r="D48" s="2"/>
      <c r="E48" s="258" t="s">
        <v>447</v>
      </c>
      <c r="F48" s="258"/>
      <c r="G48" s="258"/>
      <c r="H48" s="52"/>
    </row>
    <row r="49" spans="3:8" x14ac:dyDescent="0.2">
      <c r="C49" s="38" t="s">
        <v>105</v>
      </c>
      <c r="D49" s="39" t="s">
        <v>88</v>
      </c>
      <c r="E49" s="259" t="s">
        <v>461</v>
      </c>
      <c r="F49" s="259"/>
      <c r="G49" s="259"/>
      <c r="H49" s="39"/>
    </row>
    <row r="50" spans="3:8" ht="13.5" customHeight="1" x14ac:dyDescent="0.2">
      <c r="C50" s="26" t="s">
        <v>122</v>
      </c>
      <c r="D50" s="2"/>
      <c r="E50" s="2" t="s">
        <v>213</v>
      </c>
      <c r="F50" s="2"/>
      <c r="G50" s="2"/>
      <c r="H50" s="39"/>
    </row>
    <row r="51" spans="3:8" ht="13.5" customHeight="1" x14ac:dyDescent="0.2">
      <c r="C51" s="26" t="s">
        <v>123</v>
      </c>
      <c r="D51" s="2"/>
      <c r="E51" s="2" t="s">
        <v>217</v>
      </c>
      <c r="F51" s="2"/>
      <c r="G51" s="2"/>
      <c r="H51" s="39"/>
    </row>
    <row r="52" spans="3:8" ht="13.5" customHeight="1" x14ac:dyDescent="0.2">
      <c r="C52" s="3" t="s">
        <v>13</v>
      </c>
      <c r="D52" s="2" t="s">
        <v>89</v>
      </c>
      <c r="E52" s="2" t="s">
        <v>89</v>
      </c>
      <c r="F52" s="2"/>
      <c r="G52" s="2"/>
      <c r="H52" s="2"/>
    </row>
    <row r="53" spans="3:8" x14ac:dyDescent="0.2">
      <c r="C53" s="3" t="s">
        <v>90</v>
      </c>
      <c r="D53" s="2" t="s">
        <v>91</v>
      </c>
      <c r="E53" s="2" t="s">
        <v>91</v>
      </c>
      <c r="F53" s="2"/>
      <c r="G53" s="2"/>
      <c r="H53" s="2"/>
    </row>
    <row r="54" spans="3:8" x14ac:dyDescent="0.2">
      <c r="C54" s="3" t="s">
        <v>15</v>
      </c>
      <c r="D54" s="2" t="s">
        <v>92</v>
      </c>
      <c r="E54" s="2" t="s">
        <v>92</v>
      </c>
      <c r="F54" s="2"/>
      <c r="G54" s="2"/>
      <c r="H54" s="2"/>
    </row>
    <row r="55" spans="3:8" x14ac:dyDescent="0.2">
      <c r="C55" s="3" t="s">
        <v>1</v>
      </c>
      <c r="D55" s="2"/>
      <c r="E55" s="2" t="s">
        <v>95</v>
      </c>
      <c r="F55" s="2"/>
      <c r="G55" s="2"/>
      <c r="H55" s="2"/>
    </row>
    <row r="56" spans="3:8" x14ac:dyDescent="0.2">
      <c r="C56" s="42" t="s">
        <v>160</v>
      </c>
      <c r="D56" s="2"/>
      <c r="E56" s="2" t="s">
        <v>96</v>
      </c>
      <c r="F56" s="2"/>
    </row>
    <row r="57" spans="3:8" x14ac:dyDescent="0.2">
      <c r="C57" s="3" t="s">
        <v>93</v>
      </c>
      <c r="D57" s="2"/>
      <c r="E57" s="2" t="s">
        <v>94</v>
      </c>
      <c r="F57" s="2"/>
    </row>
    <row r="58" spans="3:8" x14ac:dyDescent="0.2">
      <c r="C58" s="58" t="s">
        <v>456</v>
      </c>
      <c r="E58" s="5" t="s">
        <v>459</v>
      </c>
    </row>
  </sheetData>
  <mergeCells count="6">
    <mergeCell ref="E49:G49"/>
    <mergeCell ref="E4:E7"/>
    <mergeCell ref="F4:F7"/>
    <mergeCell ref="G4:G7"/>
    <mergeCell ref="C8:E8"/>
    <mergeCell ref="E48:G48"/>
  </mergeCells>
  <printOptions horizontalCentered="1"/>
  <pageMargins left="0.70866141732283505" right="0.70866141732283505" top="1.69291338582677" bottom="0.74803149606299202" header="0.66929133858267698" footer="0.31496062992126"/>
  <pageSetup scale="70" fitToWidth="0" orientation="portrait" r:id="rId1"/>
  <headerFooter alignWithMargins="0">
    <oddHeader>&amp;L&amp;"Arial,Bold"&amp;K04+000Table 4
Groundwater Analytical Results
Inorganics&amp;R&amp;G</oddHeader>
    <oddFooter>&amp;L&amp;8Project No. 102089-002&amp;R&amp;8&amp;P/&amp;N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4"/>
  <sheetViews>
    <sheetView view="pageLayout" topLeftCell="C4" zoomScaleNormal="90" zoomScaleSheetLayoutView="85" workbookViewId="0">
      <selection activeCell="K45" sqref="K45"/>
    </sheetView>
  </sheetViews>
  <sheetFormatPr defaultColWidth="8.85546875" defaultRowHeight="12" x14ac:dyDescent="0.2"/>
  <cols>
    <col min="1" max="1" width="4.42578125" style="5" hidden="1" customWidth="1"/>
    <col min="2" max="2" width="25.7109375" style="5" hidden="1" customWidth="1"/>
    <col min="3" max="3" width="34.5703125" style="5" customWidth="1"/>
    <col min="4" max="4" width="12.7109375" style="5" hidden="1" customWidth="1"/>
    <col min="5" max="5" width="6.7109375" style="5" customWidth="1"/>
    <col min="6" max="6" width="10.85546875" style="5" customWidth="1"/>
    <col min="7" max="7" width="15.28515625" style="5" hidden="1" customWidth="1"/>
    <col min="8" max="8" width="15.28515625" style="5" customWidth="1"/>
    <col min="9" max="9" width="14.5703125" style="5" customWidth="1"/>
    <col min="10" max="16384" width="8.85546875" style="5"/>
  </cols>
  <sheetData>
    <row r="1" spans="1:9" s="18" customFormat="1" ht="33" hidden="1" customHeight="1" thickTop="1" x14ac:dyDescent="0.3">
      <c r="A1" s="17"/>
      <c r="B1" s="17"/>
      <c r="C1" s="21"/>
      <c r="D1" s="21"/>
      <c r="E1" s="21"/>
      <c r="F1" s="21"/>
      <c r="G1" s="21"/>
      <c r="H1" s="21"/>
      <c r="I1" s="22"/>
    </row>
    <row r="2" spans="1:9" ht="13.5" hidden="1" customHeight="1" x14ac:dyDescent="0.2">
      <c r="A2" s="8"/>
      <c r="B2" s="8"/>
      <c r="C2" s="23"/>
      <c r="D2" s="24"/>
      <c r="E2" s="24"/>
      <c r="F2" s="24"/>
      <c r="G2" s="24"/>
      <c r="H2" s="24"/>
      <c r="I2" s="33"/>
    </row>
    <row r="3" spans="1:9" s="1" customFormat="1" ht="12" hidden="1" customHeight="1" x14ac:dyDescent="0.2">
      <c r="C3" s="3" t="s">
        <v>1</v>
      </c>
      <c r="D3" s="2" t="s">
        <v>95</v>
      </c>
      <c r="E3" s="2" t="s">
        <v>95</v>
      </c>
      <c r="F3" s="2"/>
      <c r="G3" s="2"/>
      <c r="H3" s="2"/>
    </row>
    <row r="4" spans="1:9" s="1" customFormat="1" ht="18" customHeight="1" x14ac:dyDescent="0.2">
      <c r="C4" s="80" t="s">
        <v>2</v>
      </c>
      <c r="D4" s="81"/>
      <c r="E4" s="242" t="s">
        <v>0</v>
      </c>
      <c r="F4" s="245" t="s">
        <v>93</v>
      </c>
      <c r="G4" s="245" t="s">
        <v>191</v>
      </c>
      <c r="H4" s="82">
        <v>42956</v>
      </c>
      <c r="I4" s="82">
        <v>42956</v>
      </c>
    </row>
    <row r="5" spans="1:9" ht="54" customHeight="1" x14ac:dyDescent="0.2">
      <c r="C5" s="7" t="s">
        <v>3</v>
      </c>
      <c r="D5" s="75"/>
      <c r="E5" s="243"/>
      <c r="F5" s="246"/>
      <c r="G5" s="246"/>
      <c r="H5" s="27" t="s">
        <v>439</v>
      </c>
      <c r="I5" s="27" t="s">
        <v>552</v>
      </c>
    </row>
    <row r="6" spans="1:9" ht="20.25" customHeight="1" x14ac:dyDescent="0.2">
      <c r="C6" s="6" t="s">
        <v>4</v>
      </c>
      <c r="D6" s="75"/>
      <c r="E6" s="243"/>
      <c r="F6" s="246"/>
      <c r="G6" s="246"/>
      <c r="H6" s="33" t="s">
        <v>113</v>
      </c>
      <c r="I6" s="33" t="s">
        <v>113</v>
      </c>
    </row>
    <row r="7" spans="1:9" ht="17.25" customHeight="1" x14ac:dyDescent="0.2">
      <c r="C7" s="6" t="s">
        <v>5</v>
      </c>
      <c r="D7" s="75"/>
      <c r="E7" s="243"/>
      <c r="F7" s="246"/>
      <c r="G7" s="246"/>
      <c r="H7" s="33" t="s">
        <v>6</v>
      </c>
      <c r="I7" s="33" t="s">
        <v>6</v>
      </c>
    </row>
    <row r="8" spans="1:9" ht="14.1" customHeight="1" x14ac:dyDescent="0.2">
      <c r="C8" s="256" t="s">
        <v>553</v>
      </c>
      <c r="D8" s="257"/>
      <c r="E8" s="257"/>
      <c r="F8" s="81"/>
      <c r="G8" s="81"/>
      <c r="H8" s="85"/>
      <c r="I8" s="85"/>
    </row>
    <row r="9" spans="1:9" ht="20.25" customHeight="1" x14ac:dyDescent="0.2">
      <c r="C9" s="137" t="s">
        <v>554</v>
      </c>
      <c r="D9" s="32" t="s">
        <v>129</v>
      </c>
      <c r="E9" s="261" t="s">
        <v>547</v>
      </c>
      <c r="F9" s="262"/>
      <c r="G9" s="262"/>
      <c r="H9" s="262"/>
      <c r="I9" s="262"/>
    </row>
    <row r="10" spans="1:9" ht="12" customHeight="1" x14ac:dyDescent="0.2">
      <c r="C10" s="138" t="s">
        <v>555</v>
      </c>
      <c r="D10" s="32" t="s">
        <v>129</v>
      </c>
      <c r="E10" s="32" t="s">
        <v>129</v>
      </c>
      <c r="F10" s="139" t="s">
        <v>112</v>
      </c>
      <c r="G10" s="41" t="s">
        <v>13</v>
      </c>
      <c r="H10" s="139" t="s">
        <v>112</v>
      </c>
      <c r="I10" s="140" t="s">
        <v>14</v>
      </c>
    </row>
    <row r="11" spans="1:9" ht="12" customHeight="1" x14ac:dyDescent="0.2">
      <c r="C11" s="137" t="s">
        <v>556</v>
      </c>
      <c r="D11" s="32" t="s">
        <v>129</v>
      </c>
      <c r="E11" s="263" t="s">
        <v>547</v>
      </c>
      <c r="F11" s="264"/>
      <c r="G11" s="264"/>
      <c r="H11" s="264"/>
      <c r="I11" s="265"/>
    </row>
    <row r="12" spans="1:9" ht="12" customHeight="1" x14ac:dyDescent="0.2">
      <c r="C12" s="138" t="s">
        <v>557</v>
      </c>
      <c r="D12" s="32" t="s">
        <v>129</v>
      </c>
      <c r="E12" s="32" t="s">
        <v>129</v>
      </c>
      <c r="F12" s="141" t="s">
        <v>197</v>
      </c>
      <c r="G12" s="46" t="s">
        <v>335</v>
      </c>
      <c r="H12" s="139" t="s">
        <v>292</v>
      </c>
      <c r="I12" s="139" t="s">
        <v>311</v>
      </c>
    </row>
    <row r="13" spans="1:9" ht="12" customHeight="1" x14ac:dyDescent="0.2">
      <c r="C13" s="138" t="s">
        <v>558</v>
      </c>
      <c r="D13" s="32" t="s">
        <v>129</v>
      </c>
      <c r="E13" s="32" t="s">
        <v>129</v>
      </c>
      <c r="F13" s="142" t="s">
        <v>198</v>
      </c>
      <c r="G13" s="46" t="s">
        <v>13</v>
      </c>
      <c r="H13" s="140" t="s">
        <v>205</v>
      </c>
      <c r="I13" s="140" t="s">
        <v>205</v>
      </c>
    </row>
    <row r="14" spans="1:9" ht="12" customHeight="1" x14ac:dyDescent="0.2">
      <c r="C14" s="138" t="s">
        <v>559</v>
      </c>
      <c r="D14" s="32" t="s">
        <v>129</v>
      </c>
      <c r="E14" s="32" t="s">
        <v>129</v>
      </c>
      <c r="F14" s="142" t="s">
        <v>199</v>
      </c>
      <c r="G14" s="41" t="s">
        <v>214</v>
      </c>
      <c r="H14" s="141" t="s">
        <v>583</v>
      </c>
      <c r="I14" s="141" t="s">
        <v>584</v>
      </c>
    </row>
    <row r="15" spans="1:9" ht="12" customHeight="1" x14ac:dyDescent="0.2">
      <c r="C15" s="138" t="s">
        <v>560</v>
      </c>
      <c r="D15" s="32" t="s">
        <v>129</v>
      </c>
      <c r="E15" s="32" t="s">
        <v>129</v>
      </c>
      <c r="F15" s="139" t="s">
        <v>108</v>
      </c>
      <c r="G15" s="41" t="s">
        <v>13</v>
      </c>
      <c r="H15" s="139" t="s">
        <v>585</v>
      </c>
      <c r="I15" s="139" t="s">
        <v>586</v>
      </c>
    </row>
    <row r="16" spans="1:9" ht="12" customHeight="1" x14ac:dyDescent="0.2">
      <c r="C16" s="138" t="s">
        <v>561</v>
      </c>
      <c r="D16" s="32" t="s">
        <v>129</v>
      </c>
      <c r="E16" s="32" t="s">
        <v>129</v>
      </c>
      <c r="F16" s="141" t="s">
        <v>200</v>
      </c>
      <c r="G16" s="41" t="s">
        <v>13</v>
      </c>
      <c r="H16" s="140" t="s">
        <v>118</v>
      </c>
      <c r="I16" s="140" t="s">
        <v>118</v>
      </c>
    </row>
    <row r="17" spans="3:9" ht="12" customHeight="1" x14ac:dyDescent="0.2">
      <c r="C17" s="138" t="s">
        <v>562</v>
      </c>
      <c r="D17" s="32" t="s">
        <v>129</v>
      </c>
      <c r="E17" s="32" t="s">
        <v>129</v>
      </c>
      <c r="F17" s="139" t="s">
        <v>112</v>
      </c>
      <c r="G17" s="46" t="s">
        <v>336</v>
      </c>
      <c r="H17" s="139" t="s">
        <v>587</v>
      </c>
      <c r="I17" s="139" t="s">
        <v>588</v>
      </c>
    </row>
    <row r="18" spans="3:9" ht="12" customHeight="1" x14ac:dyDescent="0.2">
      <c r="C18" s="138" t="s">
        <v>125</v>
      </c>
      <c r="D18" s="32" t="s">
        <v>129</v>
      </c>
      <c r="E18" s="32" t="s">
        <v>129</v>
      </c>
      <c r="F18" s="143" t="s">
        <v>182</v>
      </c>
      <c r="G18" s="41" t="s">
        <v>13</v>
      </c>
      <c r="H18" s="144" t="s">
        <v>328</v>
      </c>
      <c r="I18" s="144" t="s">
        <v>589</v>
      </c>
    </row>
    <row r="19" spans="3:9" ht="12" customHeight="1" x14ac:dyDescent="0.2">
      <c r="C19" s="138" t="s">
        <v>563</v>
      </c>
      <c r="D19" s="32" t="s">
        <v>129</v>
      </c>
      <c r="E19" s="32" t="s">
        <v>129</v>
      </c>
      <c r="F19" s="141" t="s">
        <v>200</v>
      </c>
      <c r="G19" s="46" t="s">
        <v>13</v>
      </c>
      <c r="H19" s="140" t="s">
        <v>118</v>
      </c>
      <c r="I19" s="140" t="s">
        <v>118</v>
      </c>
    </row>
    <row r="20" spans="3:9" ht="12" customHeight="1" x14ac:dyDescent="0.2">
      <c r="C20" s="138" t="s">
        <v>564</v>
      </c>
      <c r="D20" s="32" t="s">
        <v>129</v>
      </c>
      <c r="E20" s="32" t="s">
        <v>129</v>
      </c>
      <c r="F20" s="142" t="s">
        <v>202</v>
      </c>
      <c r="G20" s="46" t="s">
        <v>216</v>
      </c>
      <c r="H20" s="141" t="s">
        <v>590</v>
      </c>
      <c r="I20" s="140" t="s">
        <v>591</v>
      </c>
    </row>
    <row r="21" spans="3:9" ht="12" customHeight="1" x14ac:dyDescent="0.2">
      <c r="C21" s="138" t="s">
        <v>565</v>
      </c>
      <c r="D21" s="32" t="s">
        <v>129</v>
      </c>
      <c r="E21" s="32" t="s">
        <v>129</v>
      </c>
      <c r="F21" s="142" t="s">
        <v>199</v>
      </c>
      <c r="G21" s="41" t="s">
        <v>13</v>
      </c>
      <c r="H21" s="141" t="s">
        <v>592</v>
      </c>
      <c r="I21" s="142" t="s">
        <v>593</v>
      </c>
    </row>
    <row r="22" spans="3:9" ht="12" customHeight="1" x14ac:dyDescent="0.2">
      <c r="C22" s="138" t="s">
        <v>566</v>
      </c>
      <c r="D22" s="32" t="s">
        <v>129</v>
      </c>
      <c r="E22" s="32" t="s">
        <v>129</v>
      </c>
      <c r="F22" s="139" t="s">
        <v>292</v>
      </c>
      <c r="G22" s="41" t="s">
        <v>337</v>
      </c>
      <c r="H22" s="143" t="s">
        <v>594</v>
      </c>
      <c r="I22" s="143" t="s">
        <v>595</v>
      </c>
    </row>
    <row r="23" spans="3:9" ht="12" customHeight="1" x14ac:dyDescent="0.2">
      <c r="C23" s="138" t="s">
        <v>567</v>
      </c>
      <c r="D23" s="32" t="s">
        <v>129</v>
      </c>
      <c r="E23" s="32" t="s">
        <v>129</v>
      </c>
      <c r="F23" s="142" t="s">
        <v>199</v>
      </c>
      <c r="G23" s="41">
        <v>0.3</v>
      </c>
      <c r="H23" s="140" t="s">
        <v>210</v>
      </c>
      <c r="I23" s="140" t="s">
        <v>210</v>
      </c>
    </row>
    <row r="24" spans="3:9" ht="12" customHeight="1" x14ac:dyDescent="0.2">
      <c r="C24" s="138" t="s">
        <v>568</v>
      </c>
      <c r="D24" s="32" t="s">
        <v>129</v>
      </c>
      <c r="E24" s="32" t="s">
        <v>129</v>
      </c>
      <c r="F24" s="139" t="s">
        <v>112</v>
      </c>
      <c r="G24" s="41" t="s">
        <v>338</v>
      </c>
      <c r="H24" s="140" t="s">
        <v>14</v>
      </c>
      <c r="I24" s="139" t="s">
        <v>596</v>
      </c>
    </row>
    <row r="25" spans="3:9" ht="12" customHeight="1" x14ac:dyDescent="0.2">
      <c r="C25" s="138" t="s">
        <v>126</v>
      </c>
      <c r="D25" s="32" t="s">
        <v>129</v>
      </c>
      <c r="E25" s="32" t="s">
        <v>129</v>
      </c>
      <c r="F25" s="143" t="s">
        <v>101</v>
      </c>
      <c r="G25" s="41" t="s">
        <v>13</v>
      </c>
      <c r="H25" s="144" t="s">
        <v>429</v>
      </c>
      <c r="I25" s="144" t="s">
        <v>328</v>
      </c>
    </row>
    <row r="26" spans="3:9" ht="12" customHeight="1" x14ac:dyDescent="0.2">
      <c r="C26" s="138" t="s">
        <v>569</v>
      </c>
      <c r="D26" s="32" t="s">
        <v>129</v>
      </c>
      <c r="E26" s="32" t="s">
        <v>129</v>
      </c>
      <c r="F26" s="141" t="s">
        <v>293</v>
      </c>
      <c r="G26" s="46" t="s">
        <v>13</v>
      </c>
      <c r="H26" s="143" t="s">
        <v>140</v>
      </c>
      <c r="I26" s="139" t="s">
        <v>207</v>
      </c>
    </row>
    <row r="27" spans="3:9" ht="12" customHeight="1" x14ac:dyDescent="0.2">
      <c r="C27" s="138" t="s">
        <v>570</v>
      </c>
      <c r="D27" s="32" t="s">
        <v>129</v>
      </c>
      <c r="E27" s="32" t="s">
        <v>129</v>
      </c>
      <c r="F27" s="142" t="s">
        <v>199</v>
      </c>
      <c r="G27" s="46" t="s">
        <v>13</v>
      </c>
      <c r="H27" s="139" t="s">
        <v>207</v>
      </c>
      <c r="I27" s="141" t="s">
        <v>329</v>
      </c>
    </row>
    <row r="28" spans="3:9" ht="12" customHeight="1" x14ac:dyDescent="0.2">
      <c r="C28" s="138" t="s">
        <v>571</v>
      </c>
      <c r="D28" s="32" t="s">
        <v>129</v>
      </c>
      <c r="E28" s="32" t="s">
        <v>129</v>
      </c>
      <c r="F28" s="142" t="s">
        <v>203</v>
      </c>
      <c r="G28" s="41" t="s">
        <v>13</v>
      </c>
      <c r="H28" s="141" t="s">
        <v>597</v>
      </c>
      <c r="I28" s="142" t="s">
        <v>598</v>
      </c>
    </row>
    <row r="29" spans="3:9" ht="12" customHeight="1" x14ac:dyDescent="0.2">
      <c r="C29" s="138" t="s">
        <v>572</v>
      </c>
      <c r="D29" s="32" t="s">
        <v>129</v>
      </c>
      <c r="E29" s="32" t="s">
        <v>129</v>
      </c>
      <c r="F29" s="143" t="s">
        <v>107</v>
      </c>
      <c r="G29" s="41">
        <v>7.2999999999999995E-2</v>
      </c>
      <c r="H29" s="140" t="s">
        <v>100</v>
      </c>
      <c r="I29" s="140" t="s">
        <v>100</v>
      </c>
    </row>
    <row r="30" spans="3:9" ht="12" customHeight="1" x14ac:dyDescent="0.2">
      <c r="C30" s="138" t="s">
        <v>127</v>
      </c>
      <c r="D30" s="32" t="s">
        <v>129</v>
      </c>
      <c r="E30" s="32" t="s">
        <v>129</v>
      </c>
      <c r="F30" s="143" t="s">
        <v>182</v>
      </c>
      <c r="G30" s="41" t="s">
        <v>339</v>
      </c>
      <c r="H30" s="144" t="s">
        <v>402</v>
      </c>
      <c r="I30" s="144" t="s">
        <v>137</v>
      </c>
    </row>
    <row r="31" spans="3:9" ht="12" customHeight="1" x14ac:dyDescent="0.2">
      <c r="C31" s="138" t="s">
        <v>573</v>
      </c>
      <c r="D31" s="32" t="s">
        <v>129</v>
      </c>
      <c r="E31" s="32" t="s">
        <v>129</v>
      </c>
      <c r="F31" s="142" t="s">
        <v>199</v>
      </c>
      <c r="G31" s="41" t="s">
        <v>13</v>
      </c>
      <c r="H31" s="142" t="s">
        <v>599</v>
      </c>
      <c r="I31" s="140" t="s">
        <v>210</v>
      </c>
    </row>
    <row r="32" spans="3:9" ht="12" customHeight="1" x14ac:dyDescent="0.2">
      <c r="C32" s="138" t="s">
        <v>574</v>
      </c>
      <c r="D32" s="32" t="s">
        <v>129</v>
      </c>
      <c r="E32" s="32" t="s">
        <v>129</v>
      </c>
      <c r="F32" s="143" t="s">
        <v>107</v>
      </c>
      <c r="G32" s="41" t="s">
        <v>13</v>
      </c>
      <c r="H32" s="145" t="s">
        <v>600</v>
      </c>
      <c r="I32" s="145" t="s">
        <v>291</v>
      </c>
    </row>
    <row r="33" spans="3:9" ht="12" customHeight="1" x14ac:dyDescent="0.2">
      <c r="C33" s="138" t="s">
        <v>575</v>
      </c>
      <c r="D33" s="32" t="s">
        <v>129</v>
      </c>
      <c r="E33" s="32" t="s">
        <v>129</v>
      </c>
      <c r="F33" s="142" t="s">
        <v>204</v>
      </c>
      <c r="G33" s="41" t="s">
        <v>13</v>
      </c>
      <c r="H33" s="140" t="s">
        <v>209</v>
      </c>
      <c r="I33" s="140" t="s">
        <v>209</v>
      </c>
    </row>
    <row r="34" spans="3:9" ht="12" customHeight="1" x14ac:dyDescent="0.2">
      <c r="C34" s="138" t="s">
        <v>128</v>
      </c>
      <c r="D34" s="32" t="s">
        <v>129</v>
      </c>
      <c r="E34" s="32" t="s">
        <v>129</v>
      </c>
      <c r="F34" s="143" t="s">
        <v>111</v>
      </c>
      <c r="G34" s="44" t="s">
        <v>219</v>
      </c>
      <c r="H34" s="144" t="s">
        <v>601</v>
      </c>
      <c r="I34" s="144" t="s">
        <v>321</v>
      </c>
    </row>
    <row r="35" spans="3:9" ht="12" customHeight="1" x14ac:dyDescent="0.2">
      <c r="C35" s="138" t="s">
        <v>576</v>
      </c>
      <c r="D35" s="32" t="s">
        <v>129</v>
      </c>
      <c r="E35" s="32" t="s">
        <v>129</v>
      </c>
      <c r="F35" s="139" t="s">
        <v>112</v>
      </c>
      <c r="G35" s="41" t="s">
        <v>13</v>
      </c>
      <c r="H35" s="143" t="s">
        <v>602</v>
      </c>
      <c r="I35" s="143" t="s">
        <v>603</v>
      </c>
    </row>
    <row r="36" spans="3:9" ht="12" customHeight="1" x14ac:dyDescent="0.2">
      <c r="C36" s="138" t="s">
        <v>577</v>
      </c>
      <c r="D36" s="32" t="s">
        <v>129</v>
      </c>
      <c r="E36" s="32" t="s">
        <v>129</v>
      </c>
      <c r="F36" s="143" t="s">
        <v>101</v>
      </c>
      <c r="G36" s="46" t="s">
        <v>220</v>
      </c>
      <c r="H36" s="144" t="s">
        <v>604</v>
      </c>
      <c r="I36" s="144" t="s">
        <v>605</v>
      </c>
    </row>
    <row r="37" spans="3:9" ht="12" customHeight="1" x14ac:dyDescent="0.2">
      <c r="C37" s="138" t="s">
        <v>578</v>
      </c>
      <c r="D37" s="32" t="s">
        <v>129</v>
      </c>
      <c r="E37" s="32" t="s">
        <v>129</v>
      </c>
      <c r="F37" s="142" t="s">
        <v>199</v>
      </c>
      <c r="G37" s="46" t="s">
        <v>13</v>
      </c>
      <c r="H37" s="140" t="s">
        <v>210</v>
      </c>
      <c r="I37" s="140" t="s">
        <v>210</v>
      </c>
    </row>
    <row r="38" spans="3:9" ht="12" customHeight="1" x14ac:dyDescent="0.2">
      <c r="C38" s="138" t="s">
        <v>579</v>
      </c>
      <c r="D38" s="32" t="s">
        <v>129</v>
      </c>
      <c r="E38" s="32" t="s">
        <v>129</v>
      </c>
      <c r="F38" s="141" t="s">
        <v>200</v>
      </c>
      <c r="G38" s="41" t="s">
        <v>13</v>
      </c>
      <c r="H38" s="140" t="s">
        <v>118</v>
      </c>
      <c r="I38" s="140" t="s">
        <v>118</v>
      </c>
    </row>
    <row r="39" spans="3:9" ht="12" customHeight="1" x14ac:dyDescent="0.2">
      <c r="C39" s="138" t="s">
        <v>580</v>
      </c>
      <c r="D39" s="32" t="s">
        <v>129</v>
      </c>
      <c r="E39" s="32" t="s">
        <v>129</v>
      </c>
      <c r="F39" s="141" t="s">
        <v>200</v>
      </c>
      <c r="G39" s="41" t="s">
        <v>13</v>
      </c>
      <c r="H39" s="141" t="s">
        <v>327</v>
      </c>
      <c r="I39" s="140" t="s">
        <v>118</v>
      </c>
    </row>
    <row r="40" spans="3:9" ht="12" customHeight="1" x14ac:dyDescent="0.2">
      <c r="C40" s="138" t="s">
        <v>581</v>
      </c>
      <c r="D40" s="32" t="s">
        <v>129</v>
      </c>
      <c r="E40" s="32" t="s">
        <v>129</v>
      </c>
      <c r="F40" s="142" t="s">
        <v>204</v>
      </c>
      <c r="G40" s="41" t="s">
        <v>13</v>
      </c>
      <c r="H40" s="139" t="s">
        <v>207</v>
      </c>
      <c r="I40" s="141" t="s">
        <v>606</v>
      </c>
    </row>
    <row r="41" spans="3:9" ht="12" customHeight="1" x14ac:dyDescent="0.2">
      <c r="C41" s="138" t="s">
        <v>582</v>
      </c>
      <c r="D41" s="32" t="s">
        <v>129</v>
      </c>
      <c r="E41" s="32" t="s">
        <v>129</v>
      </c>
      <c r="F41" s="141" t="s">
        <v>200</v>
      </c>
      <c r="G41" s="44" t="s">
        <v>221</v>
      </c>
      <c r="H41" s="141" t="s">
        <v>607</v>
      </c>
      <c r="I41" s="141" t="s">
        <v>318</v>
      </c>
    </row>
    <row r="42" spans="3:9" ht="12" customHeight="1" x14ac:dyDescent="0.2">
      <c r="C42" s="138" t="s">
        <v>124</v>
      </c>
      <c r="D42" s="32" t="s">
        <v>129</v>
      </c>
      <c r="E42" s="32" t="s">
        <v>129</v>
      </c>
      <c r="F42" s="141" t="s">
        <v>197</v>
      </c>
      <c r="G42" s="41" t="s">
        <v>13</v>
      </c>
      <c r="H42" s="140" t="s">
        <v>212</v>
      </c>
      <c r="I42" s="140" t="s">
        <v>212</v>
      </c>
    </row>
    <row r="43" spans="3:9" ht="24" customHeight="1" x14ac:dyDescent="0.2">
      <c r="C43" s="84" t="s">
        <v>87</v>
      </c>
      <c r="D43" s="2"/>
      <c r="E43" s="1"/>
      <c r="F43" s="1"/>
      <c r="G43" s="1"/>
      <c r="H43" s="1"/>
      <c r="I43" s="1"/>
    </row>
    <row r="44" spans="3:9" ht="39.75" customHeight="1" x14ac:dyDescent="0.2">
      <c r="C44" s="36" t="s">
        <v>39</v>
      </c>
      <c r="D44" s="2"/>
      <c r="E44" s="258" t="s">
        <v>447</v>
      </c>
      <c r="F44" s="258"/>
      <c r="G44" s="258"/>
      <c r="H44" s="260"/>
      <c r="I44" s="260"/>
    </row>
    <row r="45" spans="3:9" x14ac:dyDescent="0.2">
      <c r="C45" s="38" t="s">
        <v>105</v>
      </c>
      <c r="D45" s="39" t="s">
        <v>88</v>
      </c>
      <c r="E45" s="259" t="s">
        <v>461</v>
      </c>
      <c r="F45" s="259"/>
      <c r="G45" s="259"/>
      <c r="H45" s="107"/>
      <c r="I45" s="39"/>
    </row>
    <row r="46" spans="3:9" ht="13.5" customHeight="1" x14ac:dyDescent="0.2">
      <c r="C46" s="26" t="s">
        <v>122</v>
      </c>
      <c r="D46" s="2"/>
      <c r="E46" s="2" t="s">
        <v>213</v>
      </c>
      <c r="F46" s="2"/>
      <c r="G46" s="2"/>
      <c r="H46" s="2"/>
      <c r="I46" s="39"/>
    </row>
    <row r="47" spans="3:9" ht="13.5" customHeight="1" x14ac:dyDescent="0.2">
      <c r="C47" s="26" t="s">
        <v>123</v>
      </c>
      <c r="D47" s="2"/>
      <c r="E47" s="2" t="s">
        <v>217</v>
      </c>
      <c r="F47" s="2"/>
      <c r="G47" s="2"/>
      <c r="H47" s="2"/>
      <c r="I47" s="39"/>
    </row>
    <row r="48" spans="3:9" ht="13.5" customHeight="1" x14ac:dyDescent="0.2">
      <c r="C48" s="3" t="s">
        <v>13</v>
      </c>
      <c r="D48" s="2" t="s">
        <v>89</v>
      </c>
      <c r="E48" s="2" t="s">
        <v>89</v>
      </c>
      <c r="F48" s="2"/>
      <c r="G48" s="2"/>
      <c r="H48" s="2"/>
      <c r="I48" s="2"/>
    </row>
    <row r="49" spans="3:9" x14ac:dyDescent="0.2">
      <c r="C49" s="3" t="s">
        <v>90</v>
      </c>
      <c r="D49" s="2" t="s">
        <v>91</v>
      </c>
      <c r="E49" s="2" t="s">
        <v>91</v>
      </c>
      <c r="F49" s="2"/>
      <c r="G49" s="2"/>
      <c r="H49" s="2"/>
      <c r="I49" s="2"/>
    </row>
    <row r="50" spans="3:9" x14ac:dyDescent="0.2">
      <c r="C50" s="3" t="s">
        <v>15</v>
      </c>
      <c r="D50" s="2" t="s">
        <v>92</v>
      </c>
      <c r="E50" s="2" t="s">
        <v>92</v>
      </c>
      <c r="F50" s="2"/>
      <c r="G50" s="2"/>
      <c r="H50" s="2"/>
      <c r="I50" s="2"/>
    </row>
    <row r="51" spans="3:9" x14ac:dyDescent="0.2">
      <c r="C51" s="3" t="s">
        <v>1</v>
      </c>
      <c r="D51" s="2"/>
      <c r="E51" s="2" t="s">
        <v>95</v>
      </c>
      <c r="F51" s="2"/>
      <c r="G51" s="2"/>
      <c r="H51" s="2"/>
      <c r="I51" s="2"/>
    </row>
    <row r="52" spans="3:9" x14ac:dyDescent="0.2">
      <c r="C52" s="42" t="s">
        <v>160</v>
      </c>
      <c r="D52" s="2"/>
      <c r="E52" s="2" t="s">
        <v>96</v>
      </c>
      <c r="F52" s="2"/>
    </row>
    <row r="53" spans="3:9" x14ac:dyDescent="0.2">
      <c r="C53" s="3" t="s">
        <v>93</v>
      </c>
      <c r="D53" s="2"/>
      <c r="E53" s="2" t="s">
        <v>94</v>
      </c>
      <c r="F53" s="2"/>
    </row>
    <row r="54" spans="3:9" x14ac:dyDescent="0.2">
      <c r="C54" s="58" t="s">
        <v>456</v>
      </c>
      <c r="E54" s="5" t="s">
        <v>459</v>
      </c>
    </row>
  </sheetData>
  <mergeCells count="8">
    <mergeCell ref="E44:I44"/>
    <mergeCell ref="E45:G45"/>
    <mergeCell ref="C8:E8"/>
    <mergeCell ref="E4:E7"/>
    <mergeCell ref="F4:F7"/>
    <mergeCell ref="G4:G7"/>
    <mergeCell ref="E9:I9"/>
    <mergeCell ref="E11:I11"/>
  </mergeCells>
  <printOptions horizontalCentered="1"/>
  <pageMargins left="0.70866141732283505" right="0.70866141732283505" top="1.69291338582677" bottom="0.74803149606299202" header="0.66929133858267698" footer="0.31496062992126"/>
  <pageSetup paperSize="17" scale="70" fitToWidth="0" orientation="landscape" r:id="rId1"/>
  <headerFooter alignWithMargins="0">
    <oddHeader>&amp;L&amp;"Arial,Bold"&amp;K04+000Table 4
Groundwater Analytical Results
Inorganics&amp;R&amp;G</oddHeader>
    <oddFooter>&amp;L&amp;8Project No. 102089-002&amp;R&amp;8&amp;P/&amp;N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43"/>
  <sheetViews>
    <sheetView view="pageLayout" topLeftCell="C4" zoomScaleNormal="85" zoomScaleSheetLayoutView="70" workbookViewId="0">
      <selection activeCell="L36" sqref="L36"/>
    </sheetView>
  </sheetViews>
  <sheetFormatPr defaultColWidth="8.85546875" defaultRowHeight="12" x14ac:dyDescent="0.2"/>
  <cols>
    <col min="1" max="1" width="4.42578125" style="5" hidden="1" customWidth="1"/>
    <col min="2" max="2" width="25.7109375" style="5" hidden="1" customWidth="1"/>
    <col min="3" max="3" width="28.5703125" style="5" customWidth="1"/>
    <col min="4" max="4" width="12.7109375" style="5" hidden="1" customWidth="1"/>
    <col min="5" max="5" width="6.7109375" style="5" customWidth="1"/>
    <col min="6" max="6" width="8.28515625" style="5" customWidth="1"/>
    <col min="7" max="7" width="14.85546875" style="5" customWidth="1"/>
    <col min="8" max="8" width="11.85546875" style="5" customWidth="1"/>
    <col min="9" max="9" width="12.85546875" style="5" customWidth="1"/>
    <col min="10" max="10" width="13" style="5" customWidth="1"/>
    <col min="11" max="11" width="11.5703125" style="5" customWidth="1"/>
    <col min="12" max="12" width="12" style="5" customWidth="1"/>
    <col min="13" max="13" width="7.85546875" style="5" customWidth="1"/>
    <col min="14" max="15" width="11.5703125" style="5" customWidth="1"/>
    <col min="16" max="17" width="11.42578125" style="5" customWidth="1"/>
    <col min="18" max="18" width="12.42578125" style="5" customWidth="1"/>
    <col min="19" max="19" width="5" style="5" customWidth="1"/>
    <col min="20" max="21" width="13.42578125" style="5" hidden="1" customWidth="1"/>
    <col min="22" max="16384" width="8.85546875" style="5"/>
  </cols>
  <sheetData>
    <row r="1" spans="1:21" s="18" customFormat="1" ht="33" hidden="1" customHeight="1" thickTop="1" x14ac:dyDescent="0.3">
      <c r="A1" s="17"/>
      <c r="B1" s="17"/>
      <c r="C1" s="21"/>
      <c r="D1" s="21"/>
      <c r="E1" s="21"/>
      <c r="F1" s="21"/>
      <c r="G1" s="21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3.5" hidden="1" customHeight="1" x14ac:dyDescent="0.2">
      <c r="A2" s="8"/>
      <c r="B2" s="8"/>
      <c r="C2" s="23"/>
      <c r="D2" s="24"/>
      <c r="E2" s="24"/>
      <c r="F2" s="24"/>
      <c r="G2" s="24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s="1" customFormat="1" ht="12" hidden="1" customHeight="1" x14ac:dyDescent="0.2">
      <c r="C3" s="3" t="s">
        <v>1</v>
      </c>
      <c r="D3" s="2" t="s">
        <v>95</v>
      </c>
      <c r="E3" s="2" t="s">
        <v>95</v>
      </c>
      <c r="F3" s="2"/>
      <c r="G3" s="2"/>
    </row>
    <row r="4" spans="1:21" s="1" customFormat="1" ht="18" customHeight="1" x14ac:dyDescent="0.2">
      <c r="C4" s="80" t="s">
        <v>2</v>
      </c>
      <c r="D4" s="81"/>
      <c r="E4" s="242" t="s">
        <v>0</v>
      </c>
      <c r="F4" s="245" t="s">
        <v>93</v>
      </c>
      <c r="G4" s="245" t="s">
        <v>191</v>
      </c>
      <c r="H4" s="82">
        <v>42583</v>
      </c>
      <c r="I4" s="82">
        <v>42584</v>
      </c>
      <c r="J4" s="112">
        <v>42946</v>
      </c>
      <c r="K4" s="82">
        <v>42585</v>
      </c>
      <c r="L4" s="82">
        <v>42585</v>
      </c>
      <c r="M4" s="234" t="s">
        <v>455</v>
      </c>
      <c r="N4" s="82">
        <v>42584</v>
      </c>
      <c r="O4" s="112">
        <v>42954</v>
      </c>
      <c r="P4" s="82">
        <v>42584</v>
      </c>
      <c r="Q4" s="82">
        <v>42946</v>
      </c>
      <c r="R4" s="82">
        <v>42946</v>
      </c>
      <c r="S4" s="237" t="s">
        <v>455</v>
      </c>
      <c r="T4" s="40"/>
      <c r="U4" s="40">
        <v>42585</v>
      </c>
    </row>
    <row r="5" spans="1:21" ht="54" customHeight="1" x14ac:dyDescent="0.2">
      <c r="C5" s="7" t="s">
        <v>3</v>
      </c>
      <c r="D5" s="75"/>
      <c r="E5" s="243"/>
      <c r="F5" s="246"/>
      <c r="G5" s="246"/>
      <c r="H5" s="27" t="s">
        <v>387</v>
      </c>
      <c r="I5" s="27" t="s">
        <v>651</v>
      </c>
      <c r="J5" s="113" t="s">
        <v>387</v>
      </c>
      <c r="K5" s="27" t="s">
        <v>389</v>
      </c>
      <c r="L5" s="27" t="s">
        <v>458</v>
      </c>
      <c r="M5" s="235"/>
      <c r="N5" s="27" t="s">
        <v>390</v>
      </c>
      <c r="O5" s="113" t="s">
        <v>390</v>
      </c>
      <c r="P5" s="27" t="s">
        <v>391</v>
      </c>
      <c r="Q5" s="27" t="s">
        <v>391</v>
      </c>
      <c r="R5" s="27" t="s">
        <v>546</v>
      </c>
      <c r="S5" s="266"/>
      <c r="T5" s="27" t="s">
        <v>432</v>
      </c>
      <c r="U5" s="27" t="s">
        <v>364</v>
      </c>
    </row>
    <row r="6" spans="1:21" ht="20.25" customHeight="1" x14ac:dyDescent="0.2">
      <c r="C6" s="6" t="s">
        <v>4</v>
      </c>
      <c r="D6" s="75"/>
      <c r="E6" s="243"/>
      <c r="F6" s="246"/>
      <c r="G6" s="246"/>
      <c r="H6" s="33" t="s">
        <v>113</v>
      </c>
      <c r="I6" s="33" t="s">
        <v>113</v>
      </c>
      <c r="J6" s="114" t="s">
        <v>113</v>
      </c>
      <c r="K6" s="33" t="s">
        <v>113</v>
      </c>
      <c r="L6" s="33" t="s">
        <v>113</v>
      </c>
      <c r="M6" s="235"/>
      <c r="N6" s="33" t="s">
        <v>113</v>
      </c>
      <c r="O6" s="114" t="s">
        <v>113</v>
      </c>
      <c r="P6" s="33" t="s">
        <v>113</v>
      </c>
      <c r="Q6" s="33" t="s">
        <v>113</v>
      </c>
      <c r="R6" s="33" t="s">
        <v>113</v>
      </c>
      <c r="S6" s="266"/>
      <c r="T6" s="33" t="s">
        <v>113</v>
      </c>
      <c r="U6" s="33" t="s">
        <v>113</v>
      </c>
    </row>
    <row r="7" spans="1:21" ht="17.25" customHeight="1" x14ac:dyDescent="0.2">
      <c r="C7" s="6" t="s">
        <v>5</v>
      </c>
      <c r="D7" s="75"/>
      <c r="E7" s="243"/>
      <c r="F7" s="246"/>
      <c r="G7" s="246"/>
      <c r="H7" s="33" t="s">
        <v>6</v>
      </c>
      <c r="I7" s="33" t="s">
        <v>6</v>
      </c>
      <c r="J7" s="114" t="s">
        <v>6</v>
      </c>
      <c r="K7" s="33" t="s">
        <v>6</v>
      </c>
      <c r="L7" s="33" t="s">
        <v>6</v>
      </c>
      <c r="M7" s="235"/>
      <c r="N7" s="33" t="s">
        <v>6</v>
      </c>
      <c r="O7" s="114" t="s">
        <v>6</v>
      </c>
      <c r="P7" s="33" t="s">
        <v>6</v>
      </c>
      <c r="Q7" s="33" t="s">
        <v>6</v>
      </c>
      <c r="R7" s="33" t="s">
        <v>6</v>
      </c>
      <c r="S7" s="266"/>
      <c r="T7" s="33" t="s">
        <v>6</v>
      </c>
      <c r="U7" s="33" t="s">
        <v>6</v>
      </c>
    </row>
    <row r="8" spans="1:21" ht="13.5" customHeight="1" x14ac:dyDescent="0.2">
      <c r="C8" s="268" t="s">
        <v>237</v>
      </c>
      <c r="D8" s="269"/>
      <c r="E8" s="269"/>
      <c r="F8" s="75"/>
      <c r="G8" s="75"/>
      <c r="H8" s="25"/>
      <c r="I8" s="25"/>
      <c r="J8" s="117"/>
      <c r="K8" s="25"/>
      <c r="L8" s="25"/>
      <c r="M8" s="235"/>
      <c r="N8" s="25"/>
      <c r="O8" s="117"/>
      <c r="P8" s="25"/>
      <c r="Q8" s="25"/>
      <c r="R8" s="25"/>
      <c r="S8" s="267"/>
      <c r="T8" s="25"/>
      <c r="U8" s="25"/>
    </row>
    <row r="9" spans="1:21" ht="15" customHeight="1" x14ac:dyDescent="0.2">
      <c r="C9" s="83" t="s">
        <v>238</v>
      </c>
      <c r="D9" s="32" t="s">
        <v>10</v>
      </c>
      <c r="E9" s="32" t="s">
        <v>129</v>
      </c>
      <c r="F9" s="41" t="s">
        <v>111</v>
      </c>
      <c r="G9" s="41" t="s">
        <v>13</v>
      </c>
      <c r="H9" s="43" t="s">
        <v>235</v>
      </c>
      <c r="I9" s="43" t="s">
        <v>90</v>
      </c>
      <c r="J9" s="155">
        <v>1220</v>
      </c>
      <c r="K9" s="10">
        <v>3300</v>
      </c>
      <c r="L9" s="10">
        <v>3500</v>
      </c>
      <c r="M9" s="154">
        <f t="shared" ref="M9:M11" si="0">ABS(K9-L9)/AVERAGE(K9:L9)</f>
        <v>5.8823529411764705E-2</v>
      </c>
      <c r="N9" s="43" t="s">
        <v>392</v>
      </c>
      <c r="O9" s="155">
        <v>3230</v>
      </c>
      <c r="P9" s="43" t="s">
        <v>393</v>
      </c>
      <c r="Q9" s="110">
        <v>794</v>
      </c>
      <c r="R9" s="110">
        <v>787</v>
      </c>
      <c r="S9" s="57">
        <f>ABS(Q9-R9)/AVERAGE(Q9:R9)</f>
        <v>8.8551549652118918E-3</v>
      </c>
      <c r="T9" s="43" t="s">
        <v>90</v>
      </c>
      <c r="U9" s="43" t="s">
        <v>90</v>
      </c>
    </row>
    <row r="10" spans="1:21" ht="52.5" customHeight="1" x14ac:dyDescent="0.2">
      <c r="C10" s="83" t="s">
        <v>239</v>
      </c>
      <c r="D10" s="32" t="s">
        <v>10</v>
      </c>
      <c r="E10" s="32" t="s">
        <v>129</v>
      </c>
      <c r="F10" s="41" t="s">
        <v>396</v>
      </c>
      <c r="G10" s="46" t="s">
        <v>340</v>
      </c>
      <c r="H10" s="43" t="s">
        <v>303</v>
      </c>
      <c r="I10" s="43" t="s">
        <v>90</v>
      </c>
      <c r="J10" s="152">
        <v>5.8000000000000003E-2</v>
      </c>
      <c r="K10" s="45">
        <v>52</v>
      </c>
      <c r="L10" s="45">
        <v>53</v>
      </c>
      <c r="M10" s="154">
        <f t="shared" si="0"/>
        <v>1.9047619047619049E-2</v>
      </c>
      <c r="N10" s="50" t="s">
        <v>228</v>
      </c>
      <c r="O10" s="157">
        <v>0.12</v>
      </c>
      <c r="P10" s="43" t="s">
        <v>292</v>
      </c>
      <c r="Q10" s="43">
        <v>0.46</v>
      </c>
      <c r="R10" s="43">
        <v>0.5</v>
      </c>
      <c r="S10" s="57">
        <f t="shared" ref="S10:S12" si="1">ABS(Q10-R10)/AVERAGE(Q10:R10)</f>
        <v>8.3333333333333301E-2</v>
      </c>
      <c r="T10" s="43" t="s">
        <v>90</v>
      </c>
      <c r="U10" s="43" t="s">
        <v>90</v>
      </c>
    </row>
    <row r="11" spans="1:21" ht="15" customHeight="1" x14ac:dyDescent="0.2">
      <c r="C11" s="83" t="s">
        <v>240</v>
      </c>
      <c r="D11" s="32" t="s">
        <v>10</v>
      </c>
      <c r="E11" s="32" t="s">
        <v>129</v>
      </c>
      <c r="F11" s="41" t="s">
        <v>112</v>
      </c>
      <c r="G11" s="41" t="s">
        <v>13</v>
      </c>
      <c r="H11" s="43" t="s">
        <v>14</v>
      </c>
      <c r="I11" s="43" t="s">
        <v>90</v>
      </c>
      <c r="J11" s="116" t="s">
        <v>548</v>
      </c>
      <c r="K11" s="10">
        <v>12</v>
      </c>
      <c r="L11" s="10">
        <v>12</v>
      </c>
      <c r="M11" s="154">
        <f t="shared" si="0"/>
        <v>0</v>
      </c>
      <c r="N11" s="43" t="s">
        <v>394</v>
      </c>
      <c r="O11" s="123">
        <v>2.7E-2</v>
      </c>
      <c r="P11" s="43" t="s">
        <v>14</v>
      </c>
      <c r="Q11" s="43">
        <v>0.12</v>
      </c>
      <c r="R11" s="43">
        <v>0.13</v>
      </c>
      <c r="S11" s="57">
        <f t="shared" si="1"/>
        <v>8.0000000000000071E-2</v>
      </c>
      <c r="T11" s="43" t="s">
        <v>90</v>
      </c>
      <c r="U11" s="43" t="s">
        <v>90</v>
      </c>
    </row>
    <row r="12" spans="1:21" ht="15" customHeight="1" x14ac:dyDescent="0.2">
      <c r="C12" s="83" t="s">
        <v>241</v>
      </c>
      <c r="D12" s="32" t="s">
        <v>10</v>
      </c>
      <c r="E12" s="32" t="s">
        <v>129</v>
      </c>
      <c r="F12" s="41" t="s">
        <v>288</v>
      </c>
      <c r="G12" s="41">
        <v>0.06</v>
      </c>
      <c r="H12" s="43" t="s">
        <v>305</v>
      </c>
      <c r="I12" s="43" t="s">
        <v>90</v>
      </c>
      <c r="J12" s="116" t="s">
        <v>305</v>
      </c>
      <c r="K12" s="43" t="s">
        <v>395</v>
      </c>
      <c r="L12" s="50" t="s">
        <v>140</v>
      </c>
      <c r="M12" s="116" t="s">
        <v>456</v>
      </c>
      <c r="N12" s="43" t="s">
        <v>396</v>
      </c>
      <c r="O12" s="116" t="s">
        <v>305</v>
      </c>
      <c r="P12" s="43" t="s">
        <v>305</v>
      </c>
      <c r="Q12" s="127">
        <v>0.04</v>
      </c>
      <c r="R12" s="127">
        <v>4.2000000000000003E-2</v>
      </c>
      <c r="S12" s="57">
        <f t="shared" si="1"/>
        <v>4.8780487804878092E-2</v>
      </c>
      <c r="T12" s="43" t="s">
        <v>90</v>
      </c>
      <c r="U12" s="43" t="s">
        <v>90</v>
      </c>
    </row>
    <row r="13" spans="1:21" ht="15.75" customHeight="1" x14ac:dyDescent="0.2">
      <c r="C13" s="268" t="s">
        <v>164</v>
      </c>
      <c r="D13" s="269"/>
      <c r="E13" s="269"/>
      <c r="F13" s="29"/>
      <c r="G13" s="29"/>
      <c r="H13" s="25"/>
      <c r="I13" s="25"/>
      <c r="J13" s="117"/>
      <c r="K13" s="25"/>
      <c r="L13" s="25"/>
      <c r="M13" s="117"/>
      <c r="N13" s="25"/>
      <c r="O13" s="117"/>
      <c r="P13" s="25"/>
      <c r="Q13" s="25"/>
      <c r="R13" s="25"/>
      <c r="S13" s="183"/>
      <c r="T13" s="25"/>
      <c r="U13" s="25"/>
    </row>
    <row r="14" spans="1:21" x14ac:dyDescent="0.2">
      <c r="C14" s="83" t="s">
        <v>166</v>
      </c>
      <c r="D14" s="32"/>
      <c r="E14" s="32" t="s">
        <v>166</v>
      </c>
      <c r="F14" s="41" t="s">
        <v>109</v>
      </c>
      <c r="G14" s="41" t="s">
        <v>341</v>
      </c>
      <c r="H14" s="10" t="s">
        <v>397</v>
      </c>
      <c r="I14" s="10" t="s">
        <v>90</v>
      </c>
      <c r="J14" s="118">
        <v>7.29</v>
      </c>
      <c r="K14" s="10">
        <v>7.79</v>
      </c>
      <c r="L14" s="10">
        <v>7.8</v>
      </c>
      <c r="M14" s="154">
        <f t="shared" ref="M14:M16" si="2">ABS(K14-L14)/AVERAGE(K14:L14)</f>
        <v>1.2828736369467333E-3</v>
      </c>
      <c r="N14" s="10" t="s">
        <v>398</v>
      </c>
      <c r="O14" s="118">
        <v>7.47</v>
      </c>
      <c r="P14" s="10" t="s">
        <v>306</v>
      </c>
      <c r="Q14" s="10">
        <v>7.47</v>
      </c>
      <c r="R14" s="10">
        <v>7.5</v>
      </c>
      <c r="S14" s="57">
        <f t="shared" ref="S14:S16" si="3">ABS(Q14-R14)/AVERAGE(Q14:R14)</f>
        <v>4.0080160320641618E-3</v>
      </c>
      <c r="T14" s="43" t="s">
        <v>90</v>
      </c>
      <c r="U14" s="43" t="s">
        <v>90</v>
      </c>
    </row>
    <row r="15" spans="1:21" x14ac:dyDescent="0.2">
      <c r="C15" s="83" t="s">
        <v>242</v>
      </c>
      <c r="D15" s="32"/>
      <c r="E15" s="32" t="s">
        <v>129</v>
      </c>
      <c r="F15" s="41" t="s">
        <v>43</v>
      </c>
      <c r="G15" s="41" t="s">
        <v>13</v>
      </c>
      <c r="H15" s="10" t="s">
        <v>230</v>
      </c>
      <c r="I15" s="10" t="s">
        <v>90</v>
      </c>
      <c r="J15" s="118">
        <v>1800</v>
      </c>
      <c r="K15" s="10">
        <v>7700</v>
      </c>
      <c r="L15" s="10">
        <v>7600</v>
      </c>
      <c r="M15" s="154">
        <f t="shared" si="2"/>
        <v>1.3071895424836602E-2</v>
      </c>
      <c r="N15" s="10">
        <v>3700</v>
      </c>
      <c r="O15" s="118">
        <v>5700</v>
      </c>
      <c r="P15" s="10">
        <v>1400</v>
      </c>
      <c r="Q15" s="10">
        <v>1500</v>
      </c>
      <c r="R15" s="10">
        <v>1500</v>
      </c>
      <c r="S15" s="57">
        <f t="shared" si="3"/>
        <v>0</v>
      </c>
      <c r="T15" s="43" t="s">
        <v>90</v>
      </c>
      <c r="U15" s="43" t="s">
        <v>90</v>
      </c>
    </row>
    <row r="16" spans="1:21" ht="24" x14ac:dyDescent="0.2">
      <c r="C16" s="83" t="s">
        <v>243</v>
      </c>
      <c r="D16" s="32"/>
      <c r="E16" s="32" t="s">
        <v>129</v>
      </c>
      <c r="F16" s="41" t="s">
        <v>104</v>
      </c>
      <c r="G16" s="46" t="s">
        <v>342</v>
      </c>
      <c r="H16" s="10" t="s">
        <v>307</v>
      </c>
      <c r="I16" s="10" t="s">
        <v>90</v>
      </c>
      <c r="J16" s="118">
        <v>11</v>
      </c>
      <c r="K16" s="10">
        <v>6.7</v>
      </c>
      <c r="L16" s="10">
        <v>6</v>
      </c>
      <c r="M16" s="154">
        <f t="shared" si="2"/>
        <v>0.11023622047244098</v>
      </c>
      <c r="N16" s="10" t="s">
        <v>399</v>
      </c>
      <c r="O16" s="132" t="s">
        <v>98</v>
      </c>
      <c r="P16" s="10" t="s">
        <v>354</v>
      </c>
      <c r="Q16" s="10">
        <v>9.3000000000000007</v>
      </c>
      <c r="R16" s="10">
        <v>11</v>
      </c>
      <c r="S16" s="57">
        <f t="shared" si="3"/>
        <v>0.16748768472906397</v>
      </c>
      <c r="T16" s="43" t="s">
        <v>90</v>
      </c>
      <c r="U16" s="43" t="s">
        <v>90</v>
      </c>
    </row>
    <row r="17" spans="3:21" ht="14.45" customHeight="1" x14ac:dyDescent="0.2">
      <c r="C17" s="268" t="s">
        <v>244</v>
      </c>
      <c r="D17" s="269"/>
      <c r="E17" s="269"/>
      <c r="F17" s="29"/>
      <c r="G17" s="29"/>
      <c r="H17" s="25"/>
      <c r="I17" s="25"/>
      <c r="J17" s="117"/>
      <c r="K17" s="25"/>
      <c r="L17" s="25"/>
      <c r="M17" s="117"/>
      <c r="N17" s="25"/>
      <c r="O17" s="117"/>
      <c r="P17" s="25"/>
      <c r="Q17" s="25"/>
      <c r="R17" s="25"/>
      <c r="S17" s="183"/>
      <c r="T17" s="25"/>
      <c r="U17" s="25"/>
    </row>
    <row r="18" spans="3:21" x14ac:dyDescent="0.2">
      <c r="C18" s="83" t="s">
        <v>245</v>
      </c>
      <c r="D18" s="32" t="s">
        <v>129</v>
      </c>
      <c r="E18" s="32" t="s">
        <v>129</v>
      </c>
      <c r="F18" s="41" t="s">
        <v>111</v>
      </c>
      <c r="G18" s="41" t="s">
        <v>13</v>
      </c>
      <c r="H18" s="10" t="s">
        <v>103</v>
      </c>
      <c r="I18" s="10" t="s">
        <v>90</v>
      </c>
      <c r="J18" s="118" t="s">
        <v>103</v>
      </c>
      <c r="K18" s="10" t="s">
        <v>103</v>
      </c>
      <c r="L18" s="10" t="s">
        <v>103</v>
      </c>
      <c r="M18" s="116" t="s">
        <v>456</v>
      </c>
      <c r="N18" s="10" t="s">
        <v>103</v>
      </c>
      <c r="O18" s="118" t="s">
        <v>103</v>
      </c>
      <c r="P18" s="10" t="s">
        <v>103</v>
      </c>
      <c r="Q18" s="10" t="s">
        <v>103</v>
      </c>
      <c r="R18" s="10" t="s">
        <v>103</v>
      </c>
      <c r="S18" s="57" t="s">
        <v>456</v>
      </c>
      <c r="T18" s="43" t="s">
        <v>90</v>
      </c>
      <c r="U18" s="43" t="s">
        <v>90</v>
      </c>
    </row>
    <row r="19" spans="3:21" x14ac:dyDescent="0.2">
      <c r="C19" s="83" t="s">
        <v>246</v>
      </c>
      <c r="D19" s="32" t="s">
        <v>129</v>
      </c>
      <c r="E19" s="32" t="s">
        <v>129</v>
      </c>
      <c r="F19" s="41" t="s">
        <v>111</v>
      </c>
      <c r="G19" s="41" t="s">
        <v>13</v>
      </c>
      <c r="H19" s="10" t="s">
        <v>185</v>
      </c>
      <c r="I19" s="10" t="s">
        <v>90</v>
      </c>
      <c r="J19" s="118" t="s">
        <v>185</v>
      </c>
      <c r="K19" s="10">
        <v>360</v>
      </c>
      <c r="L19" s="10">
        <v>360</v>
      </c>
      <c r="M19" s="154">
        <f t="shared" ref="M19:M20" si="4">ABS(K19-L19)/AVERAGE(K19:L19)</f>
        <v>0</v>
      </c>
      <c r="N19" s="10" t="s">
        <v>309</v>
      </c>
      <c r="O19" s="118">
        <v>360</v>
      </c>
      <c r="P19" s="10" t="s">
        <v>190</v>
      </c>
      <c r="Q19" s="10">
        <v>470</v>
      </c>
      <c r="R19" s="10">
        <v>470</v>
      </c>
      <c r="S19" s="57">
        <f t="shared" ref="S19:S24" si="5">ABS(Q19-R19)/AVERAGE(Q19:R19)</f>
        <v>0</v>
      </c>
      <c r="T19" s="43" t="s">
        <v>90</v>
      </c>
      <c r="U19" s="43" t="s">
        <v>90</v>
      </c>
    </row>
    <row r="20" spans="3:21" x14ac:dyDescent="0.2">
      <c r="C20" s="83" t="s">
        <v>247</v>
      </c>
      <c r="D20" s="32" t="s">
        <v>129</v>
      </c>
      <c r="E20" s="32" t="s">
        <v>129</v>
      </c>
      <c r="F20" s="41" t="s">
        <v>111</v>
      </c>
      <c r="G20" s="41" t="s">
        <v>13</v>
      </c>
      <c r="H20" s="10" t="s">
        <v>136</v>
      </c>
      <c r="I20" s="10" t="s">
        <v>90</v>
      </c>
      <c r="J20" s="118" t="s">
        <v>136</v>
      </c>
      <c r="K20" s="10">
        <v>430</v>
      </c>
      <c r="L20" s="10">
        <v>440</v>
      </c>
      <c r="M20" s="154">
        <f t="shared" si="4"/>
        <v>2.2988505747126436E-2</v>
      </c>
      <c r="N20" s="10" t="s">
        <v>400</v>
      </c>
      <c r="O20" s="118">
        <v>440</v>
      </c>
      <c r="P20" s="10" t="s">
        <v>401</v>
      </c>
      <c r="Q20" s="10">
        <v>570</v>
      </c>
      <c r="R20" s="10">
        <v>570</v>
      </c>
      <c r="S20" s="57">
        <f t="shared" si="5"/>
        <v>0</v>
      </c>
      <c r="T20" s="43" t="s">
        <v>90</v>
      </c>
      <c r="U20" s="43" t="s">
        <v>90</v>
      </c>
    </row>
    <row r="21" spans="3:21" ht="11.25" customHeight="1" x14ac:dyDescent="0.2">
      <c r="C21" s="83" t="s">
        <v>248</v>
      </c>
      <c r="D21" s="32" t="s">
        <v>129</v>
      </c>
      <c r="E21" s="32" t="s">
        <v>129</v>
      </c>
      <c r="F21" s="41" t="s">
        <v>111</v>
      </c>
      <c r="G21" s="46" t="s">
        <v>13</v>
      </c>
      <c r="H21" s="10" t="s">
        <v>103</v>
      </c>
      <c r="I21" s="10" t="s">
        <v>90</v>
      </c>
      <c r="J21" s="118" t="s">
        <v>103</v>
      </c>
      <c r="K21" s="10" t="s">
        <v>103</v>
      </c>
      <c r="L21" s="10" t="s">
        <v>103</v>
      </c>
      <c r="M21" s="116" t="s">
        <v>456</v>
      </c>
      <c r="N21" s="10" t="s">
        <v>103</v>
      </c>
      <c r="O21" s="118" t="s">
        <v>103</v>
      </c>
      <c r="P21" s="10" t="s">
        <v>103</v>
      </c>
      <c r="Q21" s="10" t="s">
        <v>103</v>
      </c>
      <c r="R21" s="10" t="s">
        <v>103</v>
      </c>
      <c r="S21" s="57" t="s">
        <v>456</v>
      </c>
      <c r="T21" s="43" t="s">
        <v>90</v>
      </c>
      <c r="U21" s="43" t="s">
        <v>90</v>
      </c>
    </row>
    <row r="22" spans="3:21" x14ac:dyDescent="0.2">
      <c r="C22" s="83" t="s">
        <v>249</v>
      </c>
      <c r="D22" s="32" t="s">
        <v>129</v>
      </c>
      <c r="E22" s="32" t="s">
        <v>129</v>
      </c>
      <c r="F22" s="41" t="s">
        <v>111</v>
      </c>
      <c r="G22" s="46" t="s">
        <v>13</v>
      </c>
      <c r="H22" s="10" t="s">
        <v>103</v>
      </c>
      <c r="I22" s="10" t="s">
        <v>90</v>
      </c>
      <c r="J22" s="118" t="s">
        <v>103</v>
      </c>
      <c r="K22" s="10" t="s">
        <v>103</v>
      </c>
      <c r="L22" s="10" t="s">
        <v>103</v>
      </c>
      <c r="M22" s="116" t="s">
        <v>456</v>
      </c>
      <c r="N22" s="10" t="s">
        <v>103</v>
      </c>
      <c r="O22" s="118" t="s">
        <v>103</v>
      </c>
      <c r="P22" s="10" t="s">
        <v>103</v>
      </c>
      <c r="Q22" s="10" t="s">
        <v>103</v>
      </c>
      <c r="R22" s="10" t="s">
        <v>103</v>
      </c>
      <c r="S22" s="57" t="s">
        <v>456</v>
      </c>
      <c r="T22" s="43" t="s">
        <v>90</v>
      </c>
      <c r="U22" s="43" t="s">
        <v>90</v>
      </c>
    </row>
    <row r="23" spans="3:21" x14ac:dyDescent="0.2">
      <c r="C23" s="83" t="s">
        <v>250</v>
      </c>
      <c r="D23" s="32" t="s">
        <v>129</v>
      </c>
      <c r="E23" s="32" t="s">
        <v>129</v>
      </c>
      <c r="F23" s="41" t="s">
        <v>290</v>
      </c>
      <c r="G23" s="41" t="s">
        <v>13</v>
      </c>
      <c r="H23" s="10" t="s">
        <v>402</v>
      </c>
      <c r="I23" s="10" t="s">
        <v>90</v>
      </c>
      <c r="J23" s="118">
        <v>73</v>
      </c>
      <c r="K23" s="10">
        <v>1600</v>
      </c>
      <c r="L23" s="10">
        <v>1600</v>
      </c>
      <c r="M23" s="154">
        <f t="shared" ref="M23:M24" si="6">ABS(K23-L23)/AVERAGE(K23:L23)</f>
        <v>0</v>
      </c>
      <c r="N23" s="10">
        <v>680</v>
      </c>
      <c r="O23" s="118">
        <v>2100</v>
      </c>
      <c r="P23" s="10">
        <v>230</v>
      </c>
      <c r="Q23" s="10">
        <v>320</v>
      </c>
      <c r="R23" s="10">
        <v>310</v>
      </c>
      <c r="S23" s="57">
        <f t="shared" si="5"/>
        <v>3.1746031746031744E-2</v>
      </c>
      <c r="T23" s="43" t="s">
        <v>90</v>
      </c>
      <c r="U23" s="43" t="s">
        <v>90</v>
      </c>
    </row>
    <row r="24" spans="3:21" ht="24" x14ac:dyDescent="0.2">
      <c r="C24" s="83" t="s">
        <v>251</v>
      </c>
      <c r="D24" s="32" t="s">
        <v>129</v>
      </c>
      <c r="E24" s="32" t="s">
        <v>129</v>
      </c>
      <c r="F24" s="41" t="s">
        <v>104</v>
      </c>
      <c r="G24" s="46" t="s">
        <v>343</v>
      </c>
      <c r="H24" s="45">
        <v>550</v>
      </c>
      <c r="I24" s="10" t="s">
        <v>90</v>
      </c>
      <c r="J24" s="133">
        <v>400</v>
      </c>
      <c r="K24" s="45">
        <v>2900</v>
      </c>
      <c r="L24" s="45">
        <v>2500</v>
      </c>
      <c r="M24" s="154">
        <f t="shared" si="6"/>
        <v>0.14814814814814814</v>
      </c>
      <c r="N24" s="45">
        <v>1200</v>
      </c>
      <c r="O24" s="133">
        <v>1600</v>
      </c>
      <c r="P24" s="45">
        <v>180</v>
      </c>
      <c r="Q24" s="45">
        <v>330</v>
      </c>
      <c r="R24" s="45">
        <v>320</v>
      </c>
      <c r="S24" s="57">
        <f t="shared" si="5"/>
        <v>3.0769230769230771E-2</v>
      </c>
      <c r="T24" s="43" t="s">
        <v>90</v>
      </c>
      <c r="U24" s="43" t="s">
        <v>90</v>
      </c>
    </row>
    <row r="25" spans="3:21" ht="13.5" customHeight="1" x14ac:dyDescent="0.2">
      <c r="C25" s="268" t="s">
        <v>227</v>
      </c>
      <c r="D25" s="269"/>
      <c r="E25" s="269"/>
      <c r="F25" s="29"/>
      <c r="G25" s="29"/>
      <c r="H25" s="25"/>
      <c r="I25" s="25"/>
      <c r="J25" s="117"/>
      <c r="K25" s="25"/>
      <c r="L25" s="25"/>
      <c r="M25" s="117"/>
      <c r="N25" s="25"/>
      <c r="O25" s="117"/>
      <c r="P25" s="25"/>
      <c r="Q25" s="25"/>
      <c r="R25" s="25"/>
      <c r="S25" s="183"/>
      <c r="T25" s="25"/>
      <c r="U25" s="25"/>
    </row>
    <row r="26" spans="3:21" ht="24" x14ac:dyDescent="0.2">
      <c r="C26" s="83" t="s">
        <v>252</v>
      </c>
      <c r="D26" s="32"/>
      <c r="E26" s="32" t="s">
        <v>129</v>
      </c>
      <c r="F26" s="41" t="s">
        <v>53</v>
      </c>
      <c r="G26" s="49" t="s">
        <v>344</v>
      </c>
      <c r="H26" s="10" t="s">
        <v>90</v>
      </c>
      <c r="I26" s="10">
        <v>4.7</v>
      </c>
      <c r="J26" s="118">
        <v>6.1</v>
      </c>
      <c r="K26" s="10">
        <v>2.2000000000000002</v>
      </c>
      <c r="L26" s="10">
        <v>2.2999999999999998</v>
      </c>
      <c r="M26" s="154">
        <f t="shared" ref="M26" si="7">ABS(K26-L26)/AVERAGE(K26:L26)</f>
        <v>4.4444444444444287E-2</v>
      </c>
      <c r="N26" s="10" t="s">
        <v>403</v>
      </c>
      <c r="O26" s="132">
        <v>1.4</v>
      </c>
      <c r="P26" s="10" t="s">
        <v>99</v>
      </c>
      <c r="Q26" s="10">
        <v>1.1000000000000001</v>
      </c>
      <c r="R26" s="10">
        <v>1.2</v>
      </c>
      <c r="S26" s="57">
        <f t="shared" ref="S26:S28" si="8">ABS(Q26-R26)/AVERAGE(Q26:R26)</f>
        <v>8.6956521739130321E-2</v>
      </c>
      <c r="T26" s="43" t="s">
        <v>90</v>
      </c>
      <c r="U26" s="43" t="s">
        <v>90</v>
      </c>
    </row>
    <row r="27" spans="3:21" x14ac:dyDescent="0.2">
      <c r="C27" s="83" t="s">
        <v>253</v>
      </c>
      <c r="D27" s="32"/>
      <c r="E27" s="32" t="s">
        <v>129</v>
      </c>
      <c r="F27" s="41" t="s">
        <v>108</v>
      </c>
      <c r="G27" s="41" t="s">
        <v>13</v>
      </c>
      <c r="H27" s="10" t="s">
        <v>36</v>
      </c>
      <c r="I27" s="10" t="s">
        <v>90</v>
      </c>
      <c r="J27" s="118" t="s">
        <v>36</v>
      </c>
      <c r="K27" s="10" t="s">
        <v>223</v>
      </c>
      <c r="L27" s="10" t="s">
        <v>404</v>
      </c>
      <c r="M27" s="116" t="s">
        <v>456</v>
      </c>
      <c r="N27" s="10" t="s">
        <v>49</v>
      </c>
      <c r="O27" s="118" t="s">
        <v>36</v>
      </c>
      <c r="P27" s="10" t="s">
        <v>36</v>
      </c>
      <c r="Q27" s="10">
        <v>1.2E-2</v>
      </c>
      <c r="R27" s="10">
        <v>1.2999999999999999E-2</v>
      </c>
      <c r="S27" s="57">
        <f t="shared" si="8"/>
        <v>7.9999999999999932E-2</v>
      </c>
      <c r="T27" s="43" t="s">
        <v>90</v>
      </c>
      <c r="U27" s="43" t="s">
        <v>90</v>
      </c>
    </row>
    <row r="28" spans="3:21" x14ac:dyDescent="0.2">
      <c r="C28" s="83" t="s">
        <v>254</v>
      </c>
      <c r="D28" s="32"/>
      <c r="E28" s="32" t="s">
        <v>129</v>
      </c>
      <c r="F28" s="41" t="s">
        <v>108</v>
      </c>
      <c r="G28" s="44" t="s">
        <v>13</v>
      </c>
      <c r="H28" s="10" t="s">
        <v>36</v>
      </c>
      <c r="I28" s="10" t="s">
        <v>90</v>
      </c>
      <c r="J28" s="118">
        <v>1.2999999999999999E-2</v>
      </c>
      <c r="K28" s="10">
        <v>12</v>
      </c>
      <c r="L28" s="10">
        <v>12</v>
      </c>
      <c r="M28" s="154">
        <f t="shared" ref="M28" si="9">ABS(K28-L28)/AVERAGE(K28:L28)</f>
        <v>0</v>
      </c>
      <c r="N28" s="10" t="s">
        <v>394</v>
      </c>
      <c r="O28" s="118">
        <v>2.7E-2</v>
      </c>
      <c r="P28" s="10" t="s">
        <v>319</v>
      </c>
      <c r="Q28" s="43">
        <v>0.1</v>
      </c>
      <c r="R28" s="43">
        <v>0.11</v>
      </c>
      <c r="S28" s="57">
        <f t="shared" si="8"/>
        <v>9.5238095238095177E-2</v>
      </c>
      <c r="T28" s="43" t="s">
        <v>90</v>
      </c>
      <c r="U28" s="43" t="s">
        <v>90</v>
      </c>
    </row>
    <row r="29" spans="3:21" ht="14.1" customHeight="1" x14ac:dyDescent="0.2">
      <c r="C29" s="256" t="s">
        <v>165</v>
      </c>
      <c r="D29" s="256"/>
      <c r="E29" s="256"/>
      <c r="F29" s="29"/>
      <c r="G29" s="29"/>
      <c r="H29" s="25"/>
      <c r="I29" s="25"/>
      <c r="J29" s="117"/>
      <c r="K29" s="25"/>
      <c r="L29" s="25"/>
      <c r="M29" s="117"/>
      <c r="N29" s="25"/>
      <c r="O29" s="117"/>
      <c r="P29" s="25"/>
      <c r="Q29" s="25"/>
      <c r="R29" s="25"/>
      <c r="S29" s="183"/>
      <c r="T29" s="25"/>
      <c r="U29" s="25"/>
    </row>
    <row r="30" spans="3:21" x14ac:dyDescent="0.2">
      <c r="C30" s="83" t="s">
        <v>255</v>
      </c>
      <c r="D30" s="32" t="s">
        <v>129</v>
      </c>
      <c r="E30" s="32" t="s">
        <v>129</v>
      </c>
      <c r="F30" s="41" t="s">
        <v>291</v>
      </c>
      <c r="G30" s="44" t="s">
        <v>13</v>
      </c>
      <c r="H30" s="10" t="s">
        <v>168</v>
      </c>
      <c r="I30" s="48" t="s">
        <v>90</v>
      </c>
      <c r="J30" s="156">
        <v>2</v>
      </c>
      <c r="K30" s="48" t="s">
        <v>168</v>
      </c>
      <c r="L30" s="10" t="s">
        <v>110</v>
      </c>
      <c r="M30" s="116" t="s">
        <v>456</v>
      </c>
      <c r="N30" s="10" t="s">
        <v>168</v>
      </c>
      <c r="O30" s="118" t="s">
        <v>168</v>
      </c>
      <c r="P30" s="10" t="s">
        <v>110</v>
      </c>
      <c r="Q30" s="48">
        <v>4</v>
      </c>
      <c r="R30" s="48">
        <v>3</v>
      </c>
      <c r="S30" s="57">
        <f t="shared" ref="S30:S31" si="10">ABS(Q30-R30)/AVERAGE(Q30:R30)</f>
        <v>0.2857142857142857</v>
      </c>
      <c r="T30" s="43" t="s">
        <v>90</v>
      </c>
      <c r="U30" s="43" t="s">
        <v>90</v>
      </c>
    </row>
    <row r="31" spans="3:21" x14ac:dyDescent="0.2">
      <c r="C31" s="83" t="s">
        <v>256</v>
      </c>
      <c r="D31" s="32" t="s">
        <v>129</v>
      </c>
      <c r="E31" s="32" t="s">
        <v>129</v>
      </c>
      <c r="F31" s="41" t="s">
        <v>131</v>
      </c>
      <c r="G31" s="44" t="s">
        <v>345</v>
      </c>
      <c r="H31" s="45">
        <v>0.32</v>
      </c>
      <c r="I31" s="10" t="s">
        <v>90</v>
      </c>
      <c r="J31" s="133">
        <v>0.14000000000000001</v>
      </c>
      <c r="K31" s="45">
        <v>2.5000000000000001E-2</v>
      </c>
      <c r="L31" s="45" t="s">
        <v>406</v>
      </c>
      <c r="M31" s="154">
        <f t="shared" ref="M31" si="11">ABS(K31-L31)/AVERAGE(K31:L31)</f>
        <v>8.0000000000000071E-2</v>
      </c>
      <c r="N31" s="45" t="s">
        <v>405</v>
      </c>
      <c r="O31" s="133">
        <v>1.9E-2</v>
      </c>
      <c r="P31" s="45" t="s">
        <v>311</v>
      </c>
      <c r="Q31" s="45">
        <v>1.7000000000000001E-2</v>
      </c>
      <c r="R31" s="45">
        <v>2.1000000000000001E-2</v>
      </c>
      <c r="S31" s="57">
        <f t="shared" si="10"/>
        <v>0.21052631578947364</v>
      </c>
      <c r="T31" s="43" t="s">
        <v>90</v>
      </c>
      <c r="U31" s="43" t="s">
        <v>90</v>
      </c>
    </row>
    <row r="32" spans="3:21" ht="20.100000000000001" customHeight="1" x14ac:dyDescent="0.2">
      <c r="C32" s="84" t="s">
        <v>87</v>
      </c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3:21" ht="28.5" customHeight="1" x14ac:dyDescent="0.2">
      <c r="C33" s="36" t="s">
        <v>39</v>
      </c>
      <c r="D33" s="2"/>
      <c r="E33" s="258" t="s">
        <v>447</v>
      </c>
      <c r="F33" s="258"/>
      <c r="G33" s="258"/>
      <c r="H33" s="258"/>
      <c r="I33" s="52"/>
      <c r="J33" s="52"/>
      <c r="K33" s="28"/>
      <c r="L33" s="1"/>
      <c r="M33" s="1"/>
      <c r="N33" s="28"/>
      <c r="O33" s="102"/>
      <c r="P33" s="106"/>
      <c r="Q33" s="106"/>
      <c r="R33" s="106"/>
      <c r="S33" s="106"/>
      <c r="T33" s="1"/>
      <c r="U33" s="1"/>
    </row>
    <row r="34" spans="3:21" ht="20.45" customHeight="1" x14ac:dyDescent="0.2">
      <c r="C34" s="38" t="s">
        <v>105</v>
      </c>
      <c r="D34" s="39" t="s">
        <v>88</v>
      </c>
      <c r="E34" s="259" t="s">
        <v>461</v>
      </c>
      <c r="F34" s="259"/>
      <c r="G34" s="259"/>
      <c r="H34" s="25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3:21" ht="13.5" customHeight="1" x14ac:dyDescent="0.2">
      <c r="C35" s="26" t="s">
        <v>122</v>
      </c>
      <c r="D35" s="2"/>
      <c r="E35" s="2" t="s">
        <v>213</v>
      </c>
      <c r="F35" s="2"/>
      <c r="G35" s="2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3:21" ht="13.5" customHeight="1" x14ac:dyDescent="0.2">
      <c r="C36" s="26" t="s">
        <v>123</v>
      </c>
      <c r="D36" s="2"/>
      <c r="E36" s="2" t="s">
        <v>217</v>
      </c>
      <c r="F36" s="2"/>
      <c r="G36" s="2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3:21" ht="13.5" customHeight="1" x14ac:dyDescent="0.2">
      <c r="C37" s="3" t="s">
        <v>13</v>
      </c>
      <c r="D37" s="2" t="s">
        <v>89</v>
      </c>
      <c r="E37" s="2" t="s">
        <v>89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3:21" x14ac:dyDescent="0.2">
      <c r="C38" s="3" t="s">
        <v>90</v>
      </c>
      <c r="D38" s="2" t="s">
        <v>91</v>
      </c>
      <c r="E38" s="2" t="s">
        <v>91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3:21" x14ac:dyDescent="0.2">
      <c r="C39" s="3" t="s">
        <v>15</v>
      </c>
      <c r="D39" s="2" t="s">
        <v>92</v>
      </c>
      <c r="E39" s="2" t="s">
        <v>92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3:21" x14ac:dyDescent="0.2">
      <c r="C40" s="3" t="s">
        <v>1</v>
      </c>
      <c r="D40" s="2"/>
      <c r="E40" s="2" t="s">
        <v>95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3:21" x14ac:dyDescent="0.2">
      <c r="C41" s="42" t="s">
        <v>160</v>
      </c>
      <c r="D41" s="2"/>
      <c r="E41" s="2" t="s">
        <v>96</v>
      </c>
      <c r="F41" s="2"/>
    </row>
    <row r="42" spans="3:21" x14ac:dyDescent="0.2">
      <c r="C42" s="3" t="s">
        <v>93</v>
      </c>
      <c r="D42" s="2"/>
      <c r="E42" s="2" t="s">
        <v>94</v>
      </c>
      <c r="F42" s="2"/>
    </row>
    <row r="43" spans="3:21" x14ac:dyDescent="0.2">
      <c r="C43" s="58" t="s">
        <v>456</v>
      </c>
      <c r="E43" s="5" t="s">
        <v>459</v>
      </c>
    </row>
  </sheetData>
  <mergeCells count="12">
    <mergeCell ref="S4:S8"/>
    <mergeCell ref="C29:E29"/>
    <mergeCell ref="C25:E25"/>
    <mergeCell ref="E33:H33"/>
    <mergeCell ref="E34:H34"/>
    <mergeCell ref="C17:E17"/>
    <mergeCell ref="C13:E13"/>
    <mergeCell ref="M4:M8"/>
    <mergeCell ref="E4:E7"/>
    <mergeCell ref="F4:F7"/>
    <mergeCell ref="G4:G7"/>
    <mergeCell ref="C8:E8"/>
  </mergeCells>
  <printOptions horizontalCentered="1"/>
  <pageMargins left="0" right="0" top="1.4173228346456694" bottom="0.70866141732283472" header="0.6692913385826772" footer="0.31496062992125984"/>
  <pageSetup scale="55" fitToHeight="0" orientation="landscape" r:id="rId1"/>
  <headerFooter alignWithMargins="0">
    <oddHeader>&amp;L&amp;"Arial,Bold"&amp;K04+000Table 5
Groundwater Analytical Results
Miscellaneous&amp;R&amp;G</oddHeader>
    <oddFooter>&amp;L&amp;8Project No. 102089-002&amp;R&amp;8&amp;P/&amp;N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2"/>
  <sheetViews>
    <sheetView view="pageLayout" topLeftCell="C4" zoomScaleNormal="100" zoomScaleSheetLayoutView="100" workbookViewId="0">
      <selection activeCell="J29" sqref="J29"/>
    </sheetView>
  </sheetViews>
  <sheetFormatPr defaultColWidth="8.85546875" defaultRowHeight="12" x14ac:dyDescent="0.2"/>
  <cols>
    <col min="1" max="1" width="4.42578125" style="5" hidden="1" customWidth="1"/>
    <col min="2" max="2" width="25.7109375" style="5" hidden="1" customWidth="1"/>
    <col min="3" max="3" width="34.5703125" style="5" customWidth="1"/>
    <col min="4" max="4" width="12.7109375" style="5" hidden="1" customWidth="1"/>
    <col min="5" max="5" width="6.7109375" style="5" customWidth="1"/>
    <col min="6" max="6" width="9.42578125" style="5" customWidth="1"/>
    <col min="7" max="10" width="13.85546875" style="5" customWidth="1"/>
    <col min="11" max="11" width="13.42578125" style="5" customWidth="1"/>
    <col min="12" max="16384" width="8.85546875" style="5"/>
  </cols>
  <sheetData>
    <row r="1" spans="1:11" s="18" customFormat="1" ht="33" hidden="1" customHeight="1" thickTop="1" x14ac:dyDescent="0.3">
      <c r="A1" s="17"/>
      <c r="B1" s="17"/>
      <c r="C1" s="21"/>
      <c r="D1" s="21"/>
      <c r="E1" s="21"/>
      <c r="F1" s="21"/>
      <c r="G1" s="21"/>
      <c r="H1" s="21"/>
      <c r="I1" s="21"/>
      <c r="J1" s="21"/>
      <c r="K1" s="22"/>
    </row>
    <row r="2" spans="1:11" ht="13.5" hidden="1" customHeight="1" x14ac:dyDescent="0.2">
      <c r="A2" s="8"/>
      <c r="B2" s="8"/>
      <c r="C2" s="23"/>
      <c r="D2" s="24"/>
      <c r="E2" s="24"/>
      <c r="F2" s="24"/>
      <c r="G2" s="24"/>
      <c r="H2" s="24"/>
      <c r="I2" s="24"/>
      <c r="J2" s="24"/>
      <c r="K2" s="33"/>
    </row>
    <row r="3" spans="1:11" s="1" customFormat="1" ht="12" hidden="1" customHeight="1" x14ac:dyDescent="0.2">
      <c r="C3" s="3" t="s">
        <v>1</v>
      </c>
      <c r="D3" s="2" t="s">
        <v>95</v>
      </c>
      <c r="E3" s="2" t="s">
        <v>95</v>
      </c>
      <c r="F3" s="2"/>
      <c r="G3" s="2"/>
      <c r="H3" s="2"/>
      <c r="I3" s="2"/>
      <c r="J3" s="2"/>
    </row>
    <row r="4" spans="1:11" s="1" customFormat="1" ht="18" customHeight="1" x14ac:dyDescent="0.2">
      <c r="C4" s="80" t="s">
        <v>2</v>
      </c>
      <c r="D4" s="81"/>
      <c r="E4" s="242" t="s">
        <v>0</v>
      </c>
      <c r="F4" s="245" t="s">
        <v>93</v>
      </c>
      <c r="G4" s="245" t="s">
        <v>191</v>
      </c>
      <c r="H4" s="245" t="s">
        <v>452</v>
      </c>
      <c r="I4" s="82">
        <v>42586</v>
      </c>
      <c r="J4" s="82">
        <v>42956</v>
      </c>
      <c r="K4" s="82">
        <v>42956</v>
      </c>
    </row>
    <row r="5" spans="1:11" ht="54" customHeight="1" x14ac:dyDescent="0.2">
      <c r="C5" s="7" t="s">
        <v>3</v>
      </c>
      <c r="D5" s="75"/>
      <c r="E5" s="243"/>
      <c r="F5" s="246"/>
      <c r="G5" s="246"/>
      <c r="H5" s="246"/>
      <c r="I5" s="27" t="s">
        <v>439</v>
      </c>
      <c r="J5" s="27" t="s">
        <v>439</v>
      </c>
      <c r="K5" s="27" t="s">
        <v>552</v>
      </c>
    </row>
    <row r="6" spans="1:11" ht="20.25" customHeight="1" x14ac:dyDescent="0.2">
      <c r="C6" s="6" t="s">
        <v>4</v>
      </c>
      <c r="D6" s="75"/>
      <c r="E6" s="243"/>
      <c r="F6" s="246"/>
      <c r="G6" s="246"/>
      <c r="H6" s="246"/>
      <c r="I6" s="33" t="s">
        <v>113</v>
      </c>
      <c r="J6" s="33" t="s">
        <v>113</v>
      </c>
      <c r="K6" s="33" t="s">
        <v>113</v>
      </c>
    </row>
    <row r="7" spans="1:11" ht="17.25" customHeight="1" x14ac:dyDescent="0.2">
      <c r="C7" s="6" t="s">
        <v>5</v>
      </c>
      <c r="D7" s="75"/>
      <c r="E7" s="243"/>
      <c r="F7" s="246"/>
      <c r="G7" s="246"/>
      <c r="H7" s="246"/>
      <c r="I7" s="33" t="s">
        <v>6</v>
      </c>
      <c r="J7" s="33" t="s">
        <v>6</v>
      </c>
      <c r="K7" s="33" t="s">
        <v>6</v>
      </c>
    </row>
    <row r="8" spans="1:11" ht="14.1" customHeight="1" x14ac:dyDescent="0.2">
      <c r="C8" s="270" t="s">
        <v>171</v>
      </c>
      <c r="D8" s="271"/>
      <c r="E8" s="271"/>
      <c r="F8" s="86"/>
      <c r="G8" s="86"/>
      <c r="H8" s="86"/>
      <c r="I8" s="87"/>
      <c r="J8" s="87"/>
      <c r="K8" s="87"/>
    </row>
    <row r="9" spans="1:11" ht="15" customHeight="1" x14ac:dyDescent="0.2">
      <c r="C9" s="83" t="s">
        <v>9</v>
      </c>
      <c r="D9" s="32" t="s">
        <v>129</v>
      </c>
      <c r="E9" s="32" t="s">
        <v>121</v>
      </c>
      <c r="F9" s="41" t="s">
        <v>195</v>
      </c>
      <c r="G9" s="44" t="s">
        <v>224</v>
      </c>
      <c r="H9" s="53">
        <v>370</v>
      </c>
      <c r="I9" s="10" t="s">
        <v>116</v>
      </c>
      <c r="J9" s="10" t="s">
        <v>116</v>
      </c>
      <c r="K9" s="10" t="s">
        <v>116</v>
      </c>
    </row>
    <row r="10" spans="1:11" ht="15" customHeight="1" x14ac:dyDescent="0.2">
      <c r="C10" s="83" t="s">
        <v>16</v>
      </c>
      <c r="D10" s="32" t="s">
        <v>129</v>
      </c>
      <c r="E10" s="32" t="s">
        <v>121</v>
      </c>
      <c r="F10" s="41" t="s">
        <v>195</v>
      </c>
      <c r="G10" s="44" t="s">
        <v>225</v>
      </c>
      <c r="H10" s="53">
        <v>2</v>
      </c>
      <c r="I10" s="10" t="s">
        <v>116</v>
      </c>
      <c r="J10" s="10" t="s">
        <v>116</v>
      </c>
      <c r="K10" s="10" t="s">
        <v>116</v>
      </c>
    </row>
    <row r="11" spans="1:11" ht="15" customHeight="1" x14ac:dyDescent="0.2">
      <c r="C11" s="83" t="s">
        <v>17</v>
      </c>
      <c r="D11" s="32" t="s">
        <v>129</v>
      </c>
      <c r="E11" s="32" t="s">
        <v>121</v>
      </c>
      <c r="F11" s="41" t="s">
        <v>195</v>
      </c>
      <c r="G11" s="44" t="s">
        <v>226</v>
      </c>
      <c r="H11" s="53">
        <v>90</v>
      </c>
      <c r="I11" s="10" t="s">
        <v>116</v>
      </c>
      <c r="J11" s="10" t="s">
        <v>116</v>
      </c>
      <c r="K11" s="10" t="s">
        <v>116</v>
      </c>
    </row>
    <row r="12" spans="1:11" ht="15" customHeight="1" x14ac:dyDescent="0.2">
      <c r="C12" s="83" t="s">
        <v>179</v>
      </c>
      <c r="D12" s="32" t="s">
        <v>129</v>
      </c>
      <c r="E12" s="32" t="s">
        <v>121</v>
      </c>
      <c r="F12" s="41" t="s">
        <v>132</v>
      </c>
      <c r="G12" s="41" t="s">
        <v>13</v>
      </c>
      <c r="H12" s="41" t="s">
        <v>13</v>
      </c>
      <c r="I12" s="10" t="s">
        <v>196</v>
      </c>
      <c r="J12" s="10" t="s">
        <v>196</v>
      </c>
      <c r="K12" s="10" t="s">
        <v>196</v>
      </c>
    </row>
    <row r="13" spans="1:11" ht="15" customHeight="1" x14ac:dyDescent="0.2">
      <c r="C13" s="83" t="s">
        <v>19</v>
      </c>
      <c r="D13" s="32" t="s">
        <v>129</v>
      </c>
      <c r="E13" s="32" t="s">
        <v>121</v>
      </c>
      <c r="F13" s="41" t="s">
        <v>195</v>
      </c>
      <c r="G13" s="41" t="s">
        <v>13</v>
      </c>
      <c r="H13" s="41" t="s">
        <v>13</v>
      </c>
      <c r="I13" s="10" t="s">
        <v>116</v>
      </c>
      <c r="J13" s="10" t="s">
        <v>116</v>
      </c>
      <c r="K13" s="10" t="s">
        <v>116</v>
      </c>
    </row>
    <row r="14" spans="1:11" ht="15" customHeight="1" x14ac:dyDescent="0.2">
      <c r="C14" s="83" t="s">
        <v>178</v>
      </c>
      <c r="D14" s="32" t="s">
        <v>129</v>
      </c>
      <c r="E14" s="32" t="s">
        <v>121</v>
      </c>
      <c r="F14" s="41" t="s">
        <v>132</v>
      </c>
      <c r="G14" s="46" t="s">
        <v>13</v>
      </c>
      <c r="H14" s="41" t="s">
        <v>13</v>
      </c>
      <c r="I14" s="10" t="s">
        <v>196</v>
      </c>
      <c r="J14" s="10" t="s">
        <v>196</v>
      </c>
      <c r="K14" s="10" t="s">
        <v>196</v>
      </c>
    </row>
    <row r="15" spans="1:11" ht="15" customHeight="1" x14ac:dyDescent="0.2">
      <c r="C15" s="83" t="s">
        <v>180</v>
      </c>
      <c r="D15" s="32" t="s">
        <v>129</v>
      </c>
      <c r="E15" s="32" t="s">
        <v>121</v>
      </c>
      <c r="F15" s="41" t="s">
        <v>34</v>
      </c>
      <c r="G15" s="46" t="s">
        <v>13</v>
      </c>
      <c r="H15" s="41" t="s">
        <v>13</v>
      </c>
      <c r="I15" s="10" t="s">
        <v>114</v>
      </c>
      <c r="J15" s="10" t="s">
        <v>114</v>
      </c>
      <c r="K15" s="10" t="s">
        <v>114</v>
      </c>
    </row>
    <row r="16" spans="1:11" ht="15" customHeight="1" x14ac:dyDescent="0.2">
      <c r="C16" s="83" t="s">
        <v>181</v>
      </c>
      <c r="D16" s="32" t="s">
        <v>129</v>
      </c>
      <c r="E16" s="32" t="s">
        <v>121</v>
      </c>
      <c r="F16" s="41" t="s">
        <v>34</v>
      </c>
      <c r="G16" s="41" t="s">
        <v>13</v>
      </c>
      <c r="H16" s="41" t="s">
        <v>13</v>
      </c>
      <c r="I16" s="10" t="s">
        <v>114</v>
      </c>
      <c r="J16" s="10" t="s">
        <v>114</v>
      </c>
      <c r="K16" s="10" t="s">
        <v>114</v>
      </c>
    </row>
    <row r="17" spans="3:11" ht="15" customHeight="1" x14ac:dyDescent="0.2">
      <c r="C17" s="268" t="s">
        <v>170</v>
      </c>
      <c r="D17" s="269"/>
      <c r="E17" s="269"/>
      <c r="F17" s="29"/>
      <c r="G17" s="29"/>
      <c r="H17" s="35"/>
      <c r="I17" s="25"/>
      <c r="J17" s="25"/>
      <c r="K17" s="25"/>
    </row>
    <row r="18" spans="3:11" ht="15" customHeight="1" x14ac:dyDescent="0.2">
      <c r="C18" s="83" t="s">
        <v>173</v>
      </c>
      <c r="D18" s="32" t="s">
        <v>129</v>
      </c>
      <c r="E18" s="32" t="s">
        <v>121</v>
      </c>
      <c r="F18" s="19">
        <v>100</v>
      </c>
      <c r="G18" s="41" t="s">
        <v>13</v>
      </c>
      <c r="H18" s="41" t="s">
        <v>13</v>
      </c>
      <c r="I18" s="10" t="s">
        <v>114</v>
      </c>
      <c r="J18" s="10" t="s">
        <v>114</v>
      </c>
      <c r="K18" s="10" t="s">
        <v>114</v>
      </c>
    </row>
    <row r="19" spans="3:11" ht="15" customHeight="1" x14ac:dyDescent="0.2">
      <c r="C19" s="83" t="s">
        <v>175</v>
      </c>
      <c r="D19" s="32" t="s">
        <v>129</v>
      </c>
      <c r="E19" s="32" t="s">
        <v>121</v>
      </c>
      <c r="F19" s="19">
        <v>200</v>
      </c>
      <c r="G19" s="41" t="s">
        <v>13</v>
      </c>
      <c r="H19" s="41" t="s">
        <v>13</v>
      </c>
      <c r="I19" s="10" t="s">
        <v>117</v>
      </c>
      <c r="J19" s="10" t="s">
        <v>117</v>
      </c>
      <c r="K19" s="10" t="s">
        <v>117</v>
      </c>
    </row>
    <row r="20" spans="3:11" ht="15" customHeight="1" x14ac:dyDescent="0.2">
      <c r="C20" s="83" t="s">
        <v>176</v>
      </c>
      <c r="D20" s="32" t="s">
        <v>129</v>
      </c>
      <c r="E20" s="32" t="s">
        <v>121</v>
      </c>
      <c r="F20" s="19">
        <v>200</v>
      </c>
      <c r="G20" s="41" t="s">
        <v>13</v>
      </c>
      <c r="H20" s="41" t="s">
        <v>13</v>
      </c>
      <c r="I20" s="10" t="s">
        <v>117</v>
      </c>
      <c r="J20" s="10" t="s">
        <v>117</v>
      </c>
      <c r="K20" s="10" t="s">
        <v>117</v>
      </c>
    </row>
    <row r="21" spans="3:11" ht="15" customHeight="1" x14ac:dyDescent="0.2">
      <c r="C21" s="83" t="s">
        <v>177</v>
      </c>
      <c r="D21" s="32" t="s">
        <v>129</v>
      </c>
      <c r="E21" s="32" t="s">
        <v>121</v>
      </c>
      <c r="F21" s="41" t="s">
        <v>15</v>
      </c>
      <c r="G21" s="41" t="s">
        <v>13</v>
      </c>
      <c r="H21" s="41" t="s">
        <v>13</v>
      </c>
      <c r="I21" s="10" t="s">
        <v>32</v>
      </c>
      <c r="J21" s="10" t="s">
        <v>32</v>
      </c>
      <c r="K21" s="10" t="s">
        <v>32</v>
      </c>
    </row>
    <row r="22" spans="3:11" ht="19.5" customHeight="1" x14ac:dyDescent="0.2">
      <c r="C22" s="84" t="s">
        <v>87</v>
      </c>
      <c r="D22" s="2"/>
      <c r="E22" s="1"/>
      <c r="F22" s="1"/>
      <c r="G22" s="1"/>
      <c r="H22" s="1"/>
      <c r="I22" s="1"/>
      <c r="J22" s="1"/>
      <c r="K22" s="1"/>
    </row>
    <row r="23" spans="3:11" ht="27" customHeight="1" x14ac:dyDescent="0.2">
      <c r="C23" s="36" t="s">
        <v>39</v>
      </c>
      <c r="D23" s="2"/>
      <c r="E23" s="258" t="s">
        <v>447</v>
      </c>
      <c r="F23" s="258"/>
      <c r="G23" s="258"/>
      <c r="H23" s="258"/>
      <c r="I23" s="258"/>
      <c r="J23" s="258"/>
      <c r="K23" s="258"/>
    </row>
    <row r="24" spans="3:11" ht="13.5" x14ac:dyDescent="0.2">
      <c r="C24" s="36" t="s">
        <v>193</v>
      </c>
      <c r="D24" s="2"/>
      <c r="E24" s="258" t="s">
        <v>454</v>
      </c>
      <c r="F24" s="258"/>
      <c r="G24" s="258"/>
      <c r="H24" s="258"/>
      <c r="I24" s="258"/>
      <c r="J24" s="258"/>
      <c r="K24" s="258"/>
    </row>
    <row r="25" spans="3:11" ht="13.5" customHeight="1" x14ac:dyDescent="0.2">
      <c r="C25" s="38" t="s">
        <v>105</v>
      </c>
      <c r="D25" s="39" t="s">
        <v>88</v>
      </c>
      <c r="E25" s="39" t="s">
        <v>461</v>
      </c>
      <c r="F25" s="39"/>
      <c r="G25" s="39"/>
      <c r="H25" s="39"/>
      <c r="I25" s="39"/>
      <c r="J25" s="39"/>
      <c r="K25" s="39"/>
    </row>
    <row r="26" spans="3:11" ht="13.5" customHeight="1" x14ac:dyDescent="0.2">
      <c r="C26" s="54"/>
      <c r="D26" s="39"/>
      <c r="E26" s="2" t="s">
        <v>451</v>
      </c>
      <c r="F26" s="39"/>
      <c r="G26" s="39"/>
      <c r="H26" s="39"/>
      <c r="I26" s="39"/>
      <c r="J26" s="39"/>
      <c r="K26" s="39"/>
    </row>
    <row r="27" spans="3:11" ht="13.5" customHeight="1" x14ac:dyDescent="0.2">
      <c r="C27" s="26" t="s">
        <v>122</v>
      </c>
      <c r="D27" s="2"/>
      <c r="E27" s="2" t="s">
        <v>213</v>
      </c>
      <c r="F27" s="2"/>
      <c r="G27" s="2"/>
      <c r="H27" s="2"/>
      <c r="I27" s="2"/>
      <c r="J27" s="2"/>
      <c r="K27" s="39"/>
    </row>
    <row r="28" spans="3:11" ht="13.5" customHeight="1" x14ac:dyDescent="0.2">
      <c r="C28" s="26" t="s">
        <v>123</v>
      </c>
      <c r="D28" s="2"/>
      <c r="E28" s="2" t="s">
        <v>217</v>
      </c>
      <c r="F28" s="2"/>
      <c r="G28" s="2"/>
      <c r="H28" s="2"/>
      <c r="I28" s="2"/>
      <c r="J28" s="2"/>
      <c r="K28" s="39"/>
    </row>
    <row r="29" spans="3:11" ht="13.5" customHeight="1" x14ac:dyDescent="0.2">
      <c r="C29" s="3" t="s">
        <v>13</v>
      </c>
      <c r="D29" s="2" t="s">
        <v>89</v>
      </c>
      <c r="E29" s="2" t="s">
        <v>89</v>
      </c>
      <c r="F29" s="2"/>
      <c r="G29" s="2"/>
      <c r="H29" s="2"/>
      <c r="I29" s="2"/>
      <c r="J29" s="2"/>
      <c r="K29" s="2"/>
    </row>
    <row r="30" spans="3:11" x14ac:dyDescent="0.2">
      <c r="C30" s="3" t="s">
        <v>90</v>
      </c>
      <c r="D30" s="2" t="s">
        <v>91</v>
      </c>
      <c r="E30" s="2" t="s">
        <v>91</v>
      </c>
      <c r="F30" s="2"/>
      <c r="G30" s="2"/>
      <c r="H30" s="2"/>
      <c r="I30" s="2"/>
      <c r="J30" s="2"/>
      <c r="K30" s="2"/>
    </row>
    <row r="31" spans="3:11" x14ac:dyDescent="0.2">
      <c r="C31" s="3" t="s">
        <v>15</v>
      </c>
      <c r="D31" s="2" t="s">
        <v>92</v>
      </c>
      <c r="E31" s="2" t="s">
        <v>92</v>
      </c>
      <c r="F31" s="2"/>
      <c r="G31" s="2"/>
      <c r="H31" s="2"/>
      <c r="I31" s="2"/>
      <c r="J31" s="2"/>
      <c r="K31" s="2"/>
    </row>
    <row r="32" spans="3:11" x14ac:dyDescent="0.2">
      <c r="C32" s="3" t="s">
        <v>93</v>
      </c>
      <c r="D32" s="2"/>
      <c r="E32" s="2" t="s">
        <v>94</v>
      </c>
      <c r="F32" s="2"/>
      <c r="G32" s="2"/>
      <c r="H32" s="2"/>
      <c r="I32" s="2"/>
      <c r="J32" s="2"/>
      <c r="K32" s="2"/>
    </row>
  </sheetData>
  <mergeCells count="8">
    <mergeCell ref="E24:K24"/>
    <mergeCell ref="E23:K23"/>
    <mergeCell ref="C8:E8"/>
    <mergeCell ref="C17:E17"/>
    <mergeCell ref="E4:E7"/>
    <mergeCell ref="F4:F7"/>
    <mergeCell ref="G4:G7"/>
    <mergeCell ref="H4:H7"/>
  </mergeCells>
  <printOptions horizontalCentered="1"/>
  <pageMargins left="0.70866141732283505" right="0.70866141732283505" top="1.69291338582677" bottom="0.74803149606299202" header="0.66929133858267698" footer="0.31496062992126"/>
  <pageSetup scale="70" fitToWidth="0" orientation="portrait" r:id="rId1"/>
  <headerFooter alignWithMargins="0">
    <oddHeader>&amp;L&amp;"Arial,Bold"&amp;K04+000Table 6
Surface Water Analytical Results
Petroleum Hydrocarbons&amp;R&amp;G</oddHeader>
    <oddFooter>&amp;L&amp;8Project No. 102089-002&amp;R&amp;8&amp;P/&amp;N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3"/>
  <sheetViews>
    <sheetView view="pageLayout" topLeftCell="C4" zoomScale="85" zoomScaleNormal="90" zoomScaleSheetLayoutView="130" zoomScalePageLayoutView="85" workbookViewId="0">
      <selection activeCell="K27" sqref="K27"/>
    </sheetView>
  </sheetViews>
  <sheetFormatPr defaultColWidth="8.85546875" defaultRowHeight="12" x14ac:dyDescent="0.2"/>
  <cols>
    <col min="1" max="1" width="4.42578125" style="5" hidden="1" customWidth="1"/>
    <col min="2" max="2" width="25.7109375" style="5" hidden="1" customWidth="1"/>
    <col min="3" max="3" width="34.5703125" style="5" customWidth="1"/>
    <col min="4" max="4" width="6.7109375" style="5" customWidth="1"/>
    <col min="5" max="5" width="7.5703125" style="5" customWidth="1"/>
    <col min="6" max="7" width="13.85546875" style="5" customWidth="1"/>
    <col min="8" max="11" width="13.42578125" style="5" customWidth="1"/>
    <col min="12" max="16384" width="8.85546875" style="5"/>
  </cols>
  <sheetData>
    <row r="1" spans="1:13" s="18" customFormat="1" ht="33" hidden="1" customHeight="1" thickTop="1" x14ac:dyDescent="0.3">
      <c r="A1" s="17"/>
      <c r="B1" s="17"/>
      <c r="C1" s="21"/>
      <c r="D1" s="21"/>
      <c r="E1" s="21"/>
      <c r="F1" s="21"/>
      <c r="G1" s="21"/>
      <c r="H1" s="22"/>
      <c r="I1" s="22"/>
      <c r="J1" s="22"/>
      <c r="K1" s="22"/>
    </row>
    <row r="2" spans="1:13" ht="13.5" hidden="1" customHeight="1" x14ac:dyDescent="0.2">
      <c r="A2" s="8"/>
      <c r="B2" s="8"/>
      <c r="C2" s="23"/>
      <c r="D2" s="24"/>
      <c r="E2" s="24"/>
      <c r="F2" s="24"/>
      <c r="G2" s="24"/>
      <c r="H2" s="33"/>
      <c r="I2" s="33"/>
      <c r="J2" s="33"/>
      <c r="K2" s="33"/>
    </row>
    <row r="3" spans="1:13" s="1" customFormat="1" ht="12" hidden="1" customHeight="1" x14ac:dyDescent="0.2">
      <c r="C3" s="3" t="s">
        <v>1</v>
      </c>
      <c r="D3" s="2" t="s">
        <v>95</v>
      </c>
      <c r="E3" s="2"/>
      <c r="F3" s="2"/>
      <c r="G3" s="2"/>
    </row>
    <row r="4" spans="1:13" s="1" customFormat="1" ht="18" customHeight="1" x14ac:dyDescent="0.2">
      <c r="C4" s="80" t="s">
        <v>2</v>
      </c>
      <c r="D4" s="242" t="s">
        <v>0</v>
      </c>
      <c r="E4" s="245" t="s">
        <v>93</v>
      </c>
      <c r="F4" s="245" t="s">
        <v>191</v>
      </c>
      <c r="G4" s="248" t="s">
        <v>452</v>
      </c>
      <c r="H4" s="82">
        <v>42577</v>
      </c>
      <c r="I4" s="112">
        <v>42941</v>
      </c>
      <c r="J4" s="82">
        <v>42577</v>
      </c>
      <c r="K4" s="82">
        <v>42941</v>
      </c>
    </row>
    <row r="5" spans="1:13" ht="54" customHeight="1" x14ac:dyDescent="0.2">
      <c r="C5" s="7" t="s">
        <v>3</v>
      </c>
      <c r="D5" s="243"/>
      <c r="E5" s="246"/>
      <c r="F5" s="246"/>
      <c r="G5" s="249"/>
      <c r="H5" s="27" t="s">
        <v>365</v>
      </c>
      <c r="I5" s="113" t="s">
        <v>365</v>
      </c>
      <c r="J5" s="27" t="s">
        <v>366</v>
      </c>
      <c r="K5" s="27" t="s">
        <v>366</v>
      </c>
    </row>
    <row r="6" spans="1:13" ht="20.25" customHeight="1" x14ac:dyDescent="0.2">
      <c r="C6" s="6" t="s">
        <v>4</v>
      </c>
      <c r="D6" s="243"/>
      <c r="E6" s="246"/>
      <c r="F6" s="246"/>
      <c r="G6" s="249"/>
      <c r="H6" s="33" t="s">
        <v>113</v>
      </c>
      <c r="I6" s="114" t="s">
        <v>113</v>
      </c>
      <c r="J6" s="33" t="s">
        <v>113</v>
      </c>
      <c r="K6" s="33" t="s">
        <v>113</v>
      </c>
    </row>
    <row r="7" spans="1:13" ht="17.25" customHeight="1" x14ac:dyDescent="0.2">
      <c r="C7" s="6" t="s">
        <v>5</v>
      </c>
      <c r="D7" s="243"/>
      <c r="E7" s="246"/>
      <c r="F7" s="246"/>
      <c r="G7" s="249"/>
      <c r="H7" s="33" t="s">
        <v>6</v>
      </c>
      <c r="I7" s="114" t="s">
        <v>6</v>
      </c>
      <c r="J7" s="33" t="s">
        <v>6</v>
      </c>
      <c r="K7" s="33" t="s">
        <v>6</v>
      </c>
    </row>
    <row r="8" spans="1:13" ht="12.6" customHeight="1" x14ac:dyDescent="0.2">
      <c r="C8" s="270" t="s">
        <v>164</v>
      </c>
      <c r="D8" s="271"/>
      <c r="E8" s="86"/>
      <c r="F8" s="86"/>
      <c r="G8" s="119"/>
      <c r="H8" s="87"/>
      <c r="I8" s="115"/>
      <c r="J8" s="87"/>
      <c r="K8" s="87"/>
    </row>
    <row r="9" spans="1:13" ht="15" customHeight="1" x14ac:dyDescent="0.2">
      <c r="C9" s="83" t="s">
        <v>166</v>
      </c>
      <c r="D9" s="32" t="s">
        <v>15</v>
      </c>
      <c r="E9" s="41" t="s">
        <v>15</v>
      </c>
      <c r="F9" s="41" t="s">
        <v>368</v>
      </c>
      <c r="G9" s="120" t="s">
        <v>453</v>
      </c>
      <c r="H9" s="43" t="s">
        <v>367</v>
      </c>
      <c r="I9" s="116">
        <v>8.41</v>
      </c>
      <c r="J9" s="10">
        <v>8.1999999999999993</v>
      </c>
      <c r="K9" s="10">
        <v>8.15</v>
      </c>
    </row>
    <row r="10" spans="1:13" ht="15.75" customHeight="1" x14ac:dyDescent="0.2">
      <c r="C10" s="268" t="s">
        <v>165</v>
      </c>
      <c r="D10" s="269"/>
      <c r="E10" s="29"/>
      <c r="F10" s="29"/>
      <c r="G10" s="121"/>
      <c r="H10" s="25"/>
      <c r="I10" s="117"/>
      <c r="J10" s="25"/>
      <c r="K10" s="25"/>
    </row>
    <row r="11" spans="1:13" x14ac:dyDescent="0.2">
      <c r="C11" s="83" t="s">
        <v>167</v>
      </c>
      <c r="D11" s="32" t="s">
        <v>129</v>
      </c>
      <c r="E11" s="41">
        <v>2</v>
      </c>
      <c r="F11" s="41" t="s">
        <v>13</v>
      </c>
      <c r="G11" s="120">
        <v>5</v>
      </c>
      <c r="H11" s="10" t="s">
        <v>168</v>
      </c>
      <c r="I11" s="118" t="s">
        <v>168</v>
      </c>
      <c r="J11" s="10" t="s">
        <v>168</v>
      </c>
      <c r="K11" s="10" t="s">
        <v>168</v>
      </c>
    </row>
    <row r="12" spans="1:13" ht="14.1" customHeight="1" x14ac:dyDescent="0.2">
      <c r="C12" s="268" t="s">
        <v>60</v>
      </c>
      <c r="D12" s="269"/>
      <c r="E12" s="29"/>
      <c r="F12" s="29"/>
      <c r="G12" s="121"/>
      <c r="H12" s="25"/>
      <c r="I12" s="117"/>
      <c r="J12" s="25"/>
      <c r="K12" s="25"/>
    </row>
    <row r="13" spans="1:13" x14ac:dyDescent="0.2">
      <c r="C13" s="83" t="s">
        <v>124</v>
      </c>
      <c r="D13" s="32" t="s">
        <v>129</v>
      </c>
      <c r="E13" s="41" t="s">
        <v>197</v>
      </c>
      <c r="F13" s="44" t="s">
        <v>223</v>
      </c>
      <c r="G13" s="122">
        <v>0.5</v>
      </c>
      <c r="H13" s="10" t="s">
        <v>212</v>
      </c>
      <c r="I13" s="118" t="s">
        <v>212</v>
      </c>
      <c r="J13" s="10" t="s">
        <v>212</v>
      </c>
      <c r="K13" s="10">
        <v>4.5999999999999999E-3</v>
      </c>
      <c r="M13" s="5">
        <f>F13/K13</f>
        <v>6.5217391304347823</v>
      </c>
    </row>
    <row r="14" spans="1:13" x14ac:dyDescent="0.2">
      <c r="C14" s="83" t="s">
        <v>194</v>
      </c>
      <c r="D14" s="32" t="s">
        <v>129</v>
      </c>
      <c r="E14" s="41" t="s">
        <v>199</v>
      </c>
      <c r="F14" s="41" t="s">
        <v>218</v>
      </c>
      <c r="G14" s="123">
        <v>1E-3</v>
      </c>
      <c r="H14" s="10" t="s">
        <v>210</v>
      </c>
      <c r="I14" s="118" t="s">
        <v>210</v>
      </c>
      <c r="J14" s="10" t="s">
        <v>210</v>
      </c>
      <c r="K14" s="111">
        <v>4.0000000000000002E-4</v>
      </c>
      <c r="M14" s="5">
        <f>G14/K14</f>
        <v>2.5</v>
      </c>
    </row>
    <row r="15" spans="1:13" ht="12.95" customHeight="1" x14ac:dyDescent="0.2">
      <c r="C15" s="268" t="s">
        <v>171</v>
      </c>
      <c r="D15" s="269"/>
      <c r="E15" s="29"/>
      <c r="F15" s="29"/>
      <c r="G15" s="121"/>
      <c r="H15" s="25"/>
      <c r="I15" s="117"/>
      <c r="J15" s="25"/>
      <c r="K15" s="25"/>
    </row>
    <row r="16" spans="1:13" ht="12" customHeight="1" x14ac:dyDescent="0.2">
      <c r="C16" s="83" t="s">
        <v>9</v>
      </c>
      <c r="D16" s="32" t="s">
        <v>121</v>
      </c>
      <c r="E16" s="41" t="s">
        <v>195</v>
      </c>
      <c r="F16" s="44" t="s">
        <v>224</v>
      </c>
      <c r="G16" s="124">
        <v>370</v>
      </c>
      <c r="H16" s="10" t="s">
        <v>116</v>
      </c>
      <c r="I16" s="118" t="s">
        <v>116</v>
      </c>
      <c r="J16" s="10" t="s">
        <v>116</v>
      </c>
      <c r="K16" s="10" t="s">
        <v>116</v>
      </c>
    </row>
    <row r="17" spans="3:15" ht="12" customHeight="1" x14ac:dyDescent="0.2">
      <c r="C17" s="83" t="s">
        <v>16</v>
      </c>
      <c r="D17" s="32" t="s">
        <v>121</v>
      </c>
      <c r="E17" s="41" t="s">
        <v>195</v>
      </c>
      <c r="F17" s="44" t="s">
        <v>225</v>
      </c>
      <c r="G17" s="124">
        <v>2</v>
      </c>
      <c r="H17" s="10" t="s">
        <v>116</v>
      </c>
      <c r="I17" s="118" t="s">
        <v>116</v>
      </c>
      <c r="J17" s="10" t="s">
        <v>116</v>
      </c>
      <c r="K17" s="10" t="s">
        <v>116</v>
      </c>
    </row>
    <row r="18" spans="3:15" ht="12" customHeight="1" x14ac:dyDescent="0.2">
      <c r="C18" s="83" t="s">
        <v>17</v>
      </c>
      <c r="D18" s="32" t="s">
        <v>121</v>
      </c>
      <c r="E18" s="41" t="s">
        <v>195</v>
      </c>
      <c r="F18" s="44" t="s">
        <v>226</v>
      </c>
      <c r="G18" s="124">
        <v>90</v>
      </c>
      <c r="H18" s="10" t="s">
        <v>116</v>
      </c>
      <c r="I18" s="118" t="s">
        <v>116</v>
      </c>
      <c r="J18" s="10" t="s">
        <v>116</v>
      </c>
      <c r="K18" s="10" t="s">
        <v>116</v>
      </c>
    </row>
    <row r="19" spans="3:15" ht="12" customHeight="1" x14ac:dyDescent="0.2">
      <c r="C19" s="83" t="s">
        <v>179</v>
      </c>
      <c r="D19" s="32" t="s">
        <v>121</v>
      </c>
      <c r="E19" s="41" t="s">
        <v>132</v>
      </c>
      <c r="F19" s="41" t="s">
        <v>13</v>
      </c>
      <c r="G19" s="120" t="s">
        <v>13</v>
      </c>
      <c r="H19" s="10" t="s">
        <v>196</v>
      </c>
      <c r="I19" s="118" t="s">
        <v>196</v>
      </c>
      <c r="J19" s="10" t="s">
        <v>196</v>
      </c>
      <c r="K19" s="10" t="s">
        <v>196</v>
      </c>
    </row>
    <row r="20" spans="3:15" ht="12" customHeight="1" x14ac:dyDescent="0.2">
      <c r="C20" s="83" t="s">
        <v>19</v>
      </c>
      <c r="D20" s="32" t="s">
        <v>121</v>
      </c>
      <c r="E20" s="41" t="s">
        <v>195</v>
      </c>
      <c r="F20" s="41" t="s">
        <v>13</v>
      </c>
      <c r="G20" s="120" t="s">
        <v>13</v>
      </c>
      <c r="H20" s="10" t="s">
        <v>116</v>
      </c>
      <c r="I20" s="118" t="s">
        <v>116</v>
      </c>
      <c r="J20" s="10" t="s">
        <v>116</v>
      </c>
      <c r="K20" s="10" t="s">
        <v>116</v>
      </c>
    </row>
    <row r="21" spans="3:15" ht="12" customHeight="1" x14ac:dyDescent="0.2">
      <c r="C21" s="83" t="s">
        <v>178</v>
      </c>
      <c r="D21" s="32" t="s">
        <v>121</v>
      </c>
      <c r="E21" s="41" t="s">
        <v>132</v>
      </c>
      <c r="F21" s="41" t="s">
        <v>13</v>
      </c>
      <c r="G21" s="120" t="s">
        <v>13</v>
      </c>
      <c r="H21" s="10" t="s">
        <v>196</v>
      </c>
      <c r="I21" s="118" t="s">
        <v>196</v>
      </c>
      <c r="J21" s="10" t="s">
        <v>196</v>
      </c>
      <c r="K21" s="10" t="s">
        <v>196</v>
      </c>
    </row>
    <row r="22" spans="3:15" ht="12" customHeight="1" x14ac:dyDescent="0.2">
      <c r="C22" s="83" t="s">
        <v>180</v>
      </c>
      <c r="D22" s="32" t="s">
        <v>121</v>
      </c>
      <c r="E22" s="41" t="s">
        <v>34</v>
      </c>
      <c r="F22" s="41" t="s">
        <v>13</v>
      </c>
      <c r="G22" s="120" t="s">
        <v>13</v>
      </c>
      <c r="H22" s="10" t="s">
        <v>114</v>
      </c>
      <c r="I22" s="118" t="s">
        <v>114</v>
      </c>
      <c r="J22" s="10" t="s">
        <v>114</v>
      </c>
      <c r="K22" s="10" t="s">
        <v>114</v>
      </c>
    </row>
    <row r="23" spans="3:15" ht="12" customHeight="1" x14ac:dyDescent="0.2">
      <c r="C23" s="83" t="s">
        <v>181</v>
      </c>
      <c r="D23" s="32" t="s">
        <v>121</v>
      </c>
      <c r="E23" s="41" t="s">
        <v>34</v>
      </c>
      <c r="F23" s="41" t="s">
        <v>13</v>
      </c>
      <c r="G23" s="120" t="s">
        <v>13</v>
      </c>
      <c r="H23" s="10" t="s">
        <v>114</v>
      </c>
      <c r="I23" s="118" t="s">
        <v>114</v>
      </c>
      <c r="J23" s="10" t="s">
        <v>114</v>
      </c>
      <c r="K23" s="10" t="s">
        <v>114</v>
      </c>
    </row>
    <row r="24" spans="3:15" ht="23.1" customHeight="1" x14ac:dyDescent="0.2">
      <c r="C24" s="84" t="s">
        <v>87</v>
      </c>
      <c r="D24" s="1"/>
      <c r="E24" s="1"/>
      <c r="F24" s="1"/>
      <c r="G24" s="1"/>
      <c r="H24" s="1"/>
      <c r="I24" s="1"/>
      <c r="J24" s="1"/>
      <c r="K24" s="1"/>
    </row>
    <row r="25" spans="3:15" ht="13.5" x14ac:dyDescent="0.2">
      <c r="C25" s="36" t="s">
        <v>39</v>
      </c>
      <c r="D25" s="95" t="s">
        <v>447</v>
      </c>
      <c r="E25" s="95"/>
      <c r="F25" s="95"/>
      <c r="G25" s="95"/>
      <c r="H25" s="52"/>
      <c r="I25" s="52"/>
      <c r="J25" s="52"/>
      <c r="K25" s="28"/>
      <c r="L25" s="1"/>
      <c r="M25" s="1"/>
      <c r="N25" s="1"/>
      <c r="O25" s="1"/>
    </row>
    <row r="26" spans="3:15" ht="20.25" customHeight="1" x14ac:dyDescent="0.2">
      <c r="C26" s="36" t="s">
        <v>193</v>
      </c>
      <c r="D26" s="258" t="s">
        <v>533</v>
      </c>
      <c r="E26" s="258"/>
      <c r="F26" s="258"/>
      <c r="G26" s="258"/>
      <c r="H26" s="260"/>
      <c r="I26" s="260"/>
      <c r="J26" s="260"/>
      <c r="K26" s="260"/>
      <c r="L26" s="1"/>
      <c r="M26" s="1"/>
      <c r="N26" s="1"/>
      <c r="O26" s="1"/>
    </row>
    <row r="27" spans="3:15" x14ac:dyDescent="0.2">
      <c r="C27" s="38" t="s">
        <v>105</v>
      </c>
      <c r="D27" s="259" t="s">
        <v>461</v>
      </c>
      <c r="E27" s="259"/>
      <c r="F27" s="259"/>
      <c r="G27" s="259"/>
      <c r="H27" s="39"/>
      <c r="I27" s="39"/>
      <c r="J27" s="39"/>
      <c r="K27" s="39"/>
      <c r="L27" s="39"/>
      <c r="M27" s="39"/>
      <c r="N27" s="39"/>
      <c r="O27" s="39"/>
    </row>
    <row r="28" spans="3:15" ht="13.5" customHeight="1" x14ac:dyDescent="0.2">
      <c r="C28" s="54"/>
      <c r="D28" s="2" t="s">
        <v>451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3:15" ht="13.5" customHeight="1" x14ac:dyDescent="0.2">
      <c r="C29" s="26" t="s">
        <v>122</v>
      </c>
      <c r="D29" s="2" t="s">
        <v>534</v>
      </c>
      <c r="E29" s="2"/>
      <c r="F29" s="2"/>
      <c r="G29" s="2"/>
      <c r="H29" s="39"/>
      <c r="I29" s="39"/>
      <c r="J29" s="39"/>
      <c r="K29" s="39"/>
      <c r="L29" s="39"/>
      <c r="M29" s="39"/>
      <c r="N29" s="39"/>
      <c r="O29" s="39"/>
    </row>
    <row r="30" spans="3:15" ht="13.5" customHeight="1" x14ac:dyDescent="0.2">
      <c r="C30" s="26" t="s">
        <v>123</v>
      </c>
      <c r="D30" s="2" t="s">
        <v>535</v>
      </c>
      <c r="E30" s="2"/>
      <c r="F30" s="2"/>
      <c r="G30" s="2"/>
      <c r="H30" s="39"/>
      <c r="I30" s="39"/>
      <c r="J30" s="39"/>
      <c r="K30" s="39"/>
      <c r="L30" s="39"/>
      <c r="M30" s="39"/>
      <c r="N30" s="39"/>
      <c r="O30" s="39"/>
    </row>
    <row r="31" spans="3:15" ht="13.5" customHeight="1" x14ac:dyDescent="0.2">
      <c r="C31" s="3" t="s">
        <v>13</v>
      </c>
      <c r="D31" s="2" t="s">
        <v>536</v>
      </c>
      <c r="E31" s="2"/>
      <c r="F31" s="2"/>
      <c r="G31" s="2"/>
      <c r="H31" s="2"/>
      <c r="I31" s="2"/>
      <c r="J31" s="2"/>
      <c r="K31" s="2"/>
    </row>
    <row r="32" spans="3:15" x14ac:dyDescent="0.2">
      <c r="C32" s="3" t="s">
        <v>90</v>
      </c>
      <c r="D32" s="2" t="s">
        <v>91</v>
      </c>
      <c r="E32" s="2"/>
      <c r="F32" s="2"/>
      <c r="G32" s="2"/>
      <c r="H32" s="2"/>
      <c r="I32" s="2"/>
      <c r="J32" s="2"/>
      <c r="K32" s="2"/>
    </row>
    <row r="33" spans="3:11" x14ac:dyDescent="0.2">
      <c r="C33" s="3" t="s">
        <v>15</v>
      </c>
      <c r="D33" s="2" t="s">
        <v>92</v>
      </c>
      <c r="E33" s="2"/>
      <c r="F33" s="2"/>
      <c r="G33" s="2"/>
      <c r="H33" s="2"/>
      <c r="I33" s="2"/>
      <c r="J33" s="2"/>
      <c r="K33" s="2"/>
    </row>
  </sheetData>
  <mergeCells count="10">
    <mergeCell ref="G4:G7"/>
    <mergeCell ref="F4:F7"/>
    <mergeCell ref="D4:D7"/>
    <mergeCell ref="E4:E7"/>
    <mergeCell ref="C8:D8"/>
    <mergeCell ref="C10:D10"/>
    <mergeCell ref="D27:G27"/>
    <mergeCell ref="C12:D12"/>
    <mergeCell ref="C15:D15"/>
    <mergeCell ref="D26:K26"/>
  </mergeCells>
  <printOptions horizontalCentered="1"/>
  <pageMargins left="0.70866141732283472" right="0.70866141732283472" top="1.6929133858267718" bottom="0.74803149606299213" header="0.6692913385826772" footer="0.31496062992125984"/>
  <pageSetup scale="70" fitToWidth="0" orientation="portrait" r:id="rId1"/>
  <headerFooter alignWithMargins="0">
    <oddHeader>&amp;L&amp;"Arial,Bold"&amp;K04+000Table 7
Sump Analytical Results
Metals and Volatiles&amp;R&amp;G</oddHeader>
    <oddFooter>&amp;L&amp;8Project No. 102089-002&amp;R&amp;8&amp;P/&amp;N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5836388195747833855717EA49C1B" ma:contentTypeVersion="4" ma:contentTypeDescription="Create a new document." ma:contentTypeScope="" ma:versionID="95badc353c984a85c2d1d5e8c8b52f7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96ba11fc0b0f11135d6dc28d8a2ff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33970B-7642-4238-B8D2-CE35B089B5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C9E6A6A-93B4-4CB0-8525-80E3CE2F5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C67194-F9F0-40ED-B842-92A516600E88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16</vt:i4>
      </vt:variant>
    </vt:vector>
  </HeadingPairs>
  <TitlesOfParts>
    <vt:vector size="29" baseType="lpstr">
      <vt:lpstr>Monitoring Table</vt:lpstr>
      <vt:lpstr>FTA-GW-PHCs</vt:lpstr>
      <vt:lpstr>fta_GW_PAHs</vt:lpstr>
      <vt:lpstr>FTA_GW_Inorganics 2016 &amp; 2017)</vt:lpstr>
      <vt:lpstr>FTA_SW_Inorganics_Dissolved</vt:lpstr>
      <vt:lpstr>FTA_SW_Inorganics_Total</vt:lpstr>
      <vt:lpstr>fta_GW_Misc</vt:lpstr>
      <vt:lpstr>fta_SW seepage</vt:lpstr>
      <vt:lpstr>FTA-Sump-SW</vt:lpstr>
      <vt:lpstr>fta_PFOS_GW</vt:lpstr>
      <vt:lpstr>2016-FTA-Soil</vt:lpstr>
      <vt:lpstr>2017-FTA-Soil</vt:lpstr>
      <vt:lpstr>FTA-Sump-SW (2)</vt:lpstr>
      <vt:lpstr>'2016-FTA-Soil'!Print_Area</vt:lpstr>
      <vt:lpstr>'2017-FTA-Soil'!Print_Area</vt:lpstr>
      <vt:lpstr>fta_GW_PAHs!Print_Area</vt:lpstr>
      <vt:lpstr>fta_PFOS_GW!Print_Area</vt:lpstr>
      <vt:lpstr>'fta_SW seepage'!Print_Area</vt:lpstr>
      <vt:lpstr>'FTA-Sump-SW'!Print_Area</vt:lpstr>
      <vt:lpstr>'FTA-Sump-SW (2)'!Print_Area</vt:lpstr>
      <vt:lpstr>'2016-FTA-Soil'!Print_Titles</vt:lpstr>
      <vt:lpstr>'2017-FTA-Soil'!Print_Titles</vt:lpstr>
      <vt:lpstr>'FTA_GW_Inorganics 2016 &amp; 2017)'!Print_Titles</vt:lpstr>
      <vt:lpstr>fta_GW_Misc!Print_Titles</vt:lpstr>
      <vt:lpstr>fta_GW_PAHs!Print_Titles</vt:lpstr>
      <vt:lpstr>fta_PFOS_GW!Print_Titles</vt:lpstr>
      <vt:lpstr>FTA_SW_Inorganics_Dissolved!Print_Titles</vt:lpstr>
      <vt:lpstr>FTA_SW_Inorganics_Total!Print_Titles</vt:lpstr>
      <vt:lpstr>'FTA-GW-PHCs'!Print_Titles</vt:lpstr>
    </vt:vector>
  </TitlesOfParts>
  <Company>Arcadis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Fletcher</dc:creator>
  <cp:lastModifiedBy>jeholden</cp:lastModifiedBy>
  <cp:lastPrinted>2017-11-30T19:18:50Z</cp:lastPrinted>
  <dcterms:created xsi:type="dcterms:W3CDTF">2002-05-28T14:12:38Z</dcterms:created>
  <dcterms:modified xsi:type="dcterms:W3CDTF">2018-02-05T14:51:53Z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0x0101007A75836388195747833855717EA49C1B</vt:lpwstr>
  </property>
</Properties>
</file>