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ThisWorkbook"/>
  <mc:AlternateContent xmlns:mc="http://schemas.openxmlformats.org/markup-compatibility/2006">
    <mc:Choice Requires="x15">
      <x15ac:absPath xmlns:x15ac="http://schemas.microsoft.com/office/spreadsheetml/2010/11/ac" url="Z:\Ottawa\FEI\Projects\2017\102089-003 PWGSC - Cambridge Bay - Apron LTU\Tables\"/>
    </mc:Choice>
  </mc:AlternateContent>
  <bookViews>
    <workbookView xWindow="0" yWindow="0" windowWidth="19200" windowHeight="6940" xr2:uid="{00000000-000D-0000-FFFF-FFFF00000000}"/>
  </bookViews>
  <sheets>
    <sheet name="Monitoring Table" sheetId="23" r:id="rId1"/>
    <sheet name="Apron_GW_PHCs" sheetId="20" r:id="rId2"/>
    <sheet name="Apron_GW_PAH" sheetId="18" r:id="rId3"/>
    <sheet name="Apron_GW_Inorganics " sheetId="21" r:id="rId4"/>
    <sheet name="Apron_GW_Misc" sheetId="19" r:id="rId5"/>
    <sheet name="Apron_Sump_water" sheetId="16" r:id="rId6"/>
    <sheet name="Apron_PFOS_water" sheetId="13" r:id="rId7"/>
    <sheet name="Apron_Soil_2016" sheetId="24" r:id="rId8"/>
    <sheet name="Apron_Soil_2017" sheetId="17" r:id="rId9"/>
    <sheet name="Apron_PFOS_Soil" sheetId="14" r:id="rId10"/>
    <sheet name="PFOS soil QAQC" sheetId="22" r:id="rId11"/>
  </sheets>
  <definedNames>
    <definedName name="_xlnm.Print_Area" localSheetId="9">Apron_PFOS_Soil!$C:$N</definedName>
    <definedName name="_xlnm.Print_Area" localSheetId="6">Apron_PFOS_water!$C$2:$K$41</definedName>
    <definedName name="_xlnm.Print_Titles" localSheetId="3">'Apron_GW_Inorganics '!$C:$F</definedName>
    <definedName name="_xlnm.Print_Titles" localSheetId="4">Apron_GW_Misc!$A:$D</definedName>
    <definedName name="_xlnm.Print_Titles" localSheetId="2">Apron_GW_PAH!$C:$F</definedName>
    <definedName name="_xlnm.Print_Titles" localSheetId="1">Apron_GW_PHCs!$C:$F</definedName>
    <definedName name="_xlnm.Print_Titles" localSheetId="7">Apron_Soil_2016!$C:$J</definedName>
    <definedName name="_xlnm.Print_Titles" localSheetId="8">Apron_Soil_2017!$C:$J</definedName>
    <definedName name="_xlnm.Print_Titles" localSheetId="5">Apron_Sump_water!$2:$6</definedName>
    <definedName name="_xlnm.Print_Titles" localSheetId="0">'Monitoring Table'!$A:$B</definedName>
  </definedNames>
  <calcPr calcId="171027"/>
  <fileRecoveryPr autoRecover="0"/>
</workbook>
</file>

<file path=xl/calcChain.xml><?xml version="1.0" encoding="utf-8"?>
<calcChain xmlns="http://schemas.openxmlformats.org/spreadsheetml/2006/main">
  <c r="J20" i="23" l="1"/>
  <c r="J18" i="23"/>
  <c r="J5" i="23"/>
  <c r="X13" i="21" l="1"/>
  <c r="X14" i="21"/>
  <c r="X16" i="21"/>
  <c r="X17" i="21"/>
  <c r="X19" i="21"/>
  <c r="X20" i="21"/>
  <c r="X21" i="21"/>
  <c r="X23" i="21"/>
  <c r="X24" i="21"/>
  <c r="X25" i="21"/>
  <c r="X26" i="21"/>
  <c r="X27" i="21"/>
  <c r="X28" i="21"/>
  <c r="X29" i="21"/>
  <c r="X30" i="21"/>
  <c r="X31" i="21"/>
  <c r="X32" i="21"/>
  <c r="X33" i="21"/>
  <c r="X34" i="21"/>
  <c r="X35" i="21"/>
  <c r="X36" i="21"/>
  <c r="X37" i="21"/>
  <c r="X39" i="21"/>
  <c r="X40" i="21"/>
  <c r="X41" i="21"/>
  <c r="X42" i="21"/>
  <c r="X45" i="21"/>
  <c r="X46" i="21"/>
  <c r="X48" i="21"/>
  <c r="X11" i="21"/>
  <c r="X12" i="21"/>
  <c r="V8" i="19"/>
  <c r="M12" i="14" l="1"/>
  <c r="AD8" i="20"/>
  <c r="AD9" i="20"/>
  <c r="C22" i="23"/>
  <c r="J22" i="23" s="1"/>
  <c r="P30" i="17" l="1"/>
  <c r="P29" i="17"/>
  <c r="P27" i="17"/>
  <c r="P23" i="17"/>
  <c r="P22" i="17"/>
  <c r="P21" i="17"/>
  <c r="P20" i="17"/>
  <c r="P19" i="17"/>
  <c r="P18" i="17"/>
  <c r="P16" i="17"/>
  <c r="P12" i="17"/>
  <c r="P11" i="17"/>
  <c r="P9" i="17"/>
  <c r="P30" i="24"/>
  <c r="P29" i="24"/>
  <c r="P26" i="24"/>
  <c r="W13" i="24"/>
  <c r="W12" i="24"/>
  <c r="W11" i="24"/>
  <c r="W9" i="24"/>
  <c r="P9" i="24"/>
  <c r="V30" i="19"/>
  <c r="V27" i="19"/>
  <c r="V26" i="19"/>
  <c r="V25" i="19"/>
  <c r="V23" i="19"/>
  <c r="V22" i="19"/>
  <c r="V19" i="19"/>
  <c r="V18" i="19"/>
  <c r="V14" i="19"/>
  <c r="V13" i="19"/>
  <c r="V11" i="19"/>
  <c r="V10" i="19"/>
  <c r="V9" i="19"/>
  <c r="Z30" i="19" l="1"/>
  <c r="Z26" i="19"/>
  <c r="Z27" i="19"/>
  <c r="Z25" i="19"/>
  <c r="Z23" i="19"/>
  <c r="Z22" i="19"/>
  <c r="Z19" i="19"/>
  <c r="Z18" i="19"/>
  <c r="Z14" i="19"/>
  <c r="Z13" i="19"/>
  <c r="Z9" i="19"/>
  <c r="Z10" i="19"/>
  <c r="Z11" i="19"/>
  <c r="Z8" i="19"/>
  <c r="AB16" i="21"/>
  <c r="AB46" i="21"/>
  <c r="AB42" i="21"/>
  <c r="AB41" i="21"/>
  <c r="AB40" i="21"/>
  <c r="AB39" i="21"/>
  <c r="AB37" i="21"/>
  <c r="AB35" i="21"/>
  <c r="AB34" i="21"/>
  <c r="AB32" i="21"/>
  <c r="AB31" i="21"/>
  <c r="AB30" i="21"/>
  <c r="AB29" i="21"/>
  <c r="AB28" i="21"/>
  <c r="AB25" i="21"/>
  <c r="AB24" i="21"/>
  <c r="AB23" i="21"/>
  <c r="AB21" i="21"/>
  <c r="AB20" i="21"/>
  <c r="AB19" i="21"/>
</calcChain>
</file>

<file path=xl/sharedStrings.xml><?xml version="1.0" encoding="utf-8"?>
<sst xmlns="http://schemas.openxmlformats.org/spreadsheetml/2006/main" count="4620" uniqueCount="831">
  <si>
    <t>Units</t>
  </si>
  <si>
    <t>RPD</t>
  </si>
  <si>
    <t>Sample Date</t>
  </si>
  <si>
    <t>Sample ID</t>
  </si>
  <si>
    <t>Sampling Company</t>
  </si>
  <si>
    <t>Laboratory</t>
  </si>
  <si>
    <t>Maxxam</t>
  </si>
  <si>
    <t>1004</t>
  </si>
  <si>
    <t>BTEX and Petroleum Hydrocarbons</t>
  </si>
  <si>
    <t>Benzene</t>
  </si>
  <si>
    <t>PHC_F1</t>
  </si>
  <si>
    <t>µg/g</t>
  </si>
  <si>
    <t>0.0068</t>
  </si>
  <si>
    <t>n/v</t>
  </si>
  <si>
    <t>&lt;0.020</t>
  </si>
  <si>
    <t>n/a</t>
  </si>
  <si>
    <t>Toluene</t>
  </si>
  <si>
    <t>Ethylbenzene</t>
  </si>
  <si>
    <t>0.018</t>
  </si>
  <si>
    <t>o-Xylene</t>
  </si>
  <si>
    <t>2.4</t>
  </si>
  <si>
    <t>&lt;10</t>
  </si>
  <si>
    <t>1005</t>
  </si>
  <si>
    <t>PHC_F1-BTEX</t>
  </si>
  <si>
    <t>1007</t>
  </si>
  <si>
    <t>PHC_F2</t>
  </si>
  <si>
    <t>1011</t>
  </si>
  <si>
    <t>PHC_F3</t>
  </si>
  <si>
    <t>&lt;50</t>
  </si>
  <si>
    <t>1012</t>
  </si>
  <si>
    <t>PHC_F4</t>
  </si>
  <si>
    <t>1015</t>
  </si>
  <si>
    <t>CHROMATN50</t>
  </si>
  <si>
    <t>Yes</t>
  </si>
  <si>
    <t>CHROMATN51</t>
  </si>
  <si>
    <t>100</t>
  </si>
  <si>
    <t>Aroclor 1016</t>
  </si>
  <si>
    <t>&lt;0.010</t>
  </si>
  <si>
    <t>Acenaphthene</t>
  </si>
  <si>
    <t>&lt;0.0050</t>
  </si>
  <si>
    <t>1</t>
  </si>
  <si>
    <t>Acenaphthylene</t>
  </si>
  <si>
    <t>320</t>
  </si>
  <si>
    <t>Anthracene</t>
  </si>
  <si>
    <t>Benzo(a)anthracene</t>
  </si>
  <si>
    <t>10</t>
  </si>
  <si>
    <t>Benzo(a)pyrene</t>
  </si>
  <si>
    <t>Benzo(g,h,i)perylene</t>
  </si>
  <si>
    <t>Benzo(k)fluoranthene</t>
  </si>
  <si>
    <t>0.013</t>
  </si>
  <si>
    <t>Chrysene</t>
  </si>
  <si>
    <t>Dibenz(a,h)anthracene</t>
  </si>
  <si>
    <t>Fluoranthene</t>
  </si>
  <si>
    <t>Fluorene</t>
  </si>
  <si>
    <t>0.25</t>
  </si>
  <si>
    <t>Indeno(1,2,3-cd)pyrene</t>
  </si>
  <si>
    <t>2-Methylnaphthalene</t>
  </si>
  <si>
    <t>Naphthalene</t>
  </si>
  <si>
    <t>Phenanthrene</t>
  </si>
  <si>
    <t>Pyrene</t>
  </si>
  <si>
    <t>0.0050</t>
  </si>
  <si>
    <t>12</t>
  </si>
  <si>
    <t>1.4</t>
  </si>
  <si>
    <t>5.8</t>
  </si>
  <si>
    <t>63</t>
  </si>
  <si>
    <t>6.6</t>
  </si>
  <si>
    <t>50</t>
  </si>
  <si>
    <t>0.16</t>
  </si>
  <si>
    <t>23</t>
  </si>
  <si>
    <t>130</t>
  </si>
  <si>
    <t>200</t>
  </si>
  <si>
    <t>Inorganics</t>
  </si>
  <si>
    <t>6010</t>
  </si>
  <si>
    <t>Herbicides and Pesticides</t>
  </si>
  <si>
    <t>%</t>
  </si>
  <si>
    <t>Methyl Parathion</t>
  </si>
  <si>
    <t>298-00-0</t>
  </si>
  <si>
    <t>Metolachlor (Dual)</t>
  </si>
  <si>
    <t>51218-45-2</t>
  </si>
  <si>
    <t>Mevinphos (Phosdrin)</t>
  </si>
  <si>
    <t>7786-34-7</t>
  </si>
  <si>
    <t>Parathion (Ethyl Parathion)</t>
  </si>
  <si>
    <t>56-38-2</t>
  </si>
  <si>
    <t>Phorate (Thimet)</t>
  </si>
  <si>
    <t>2-Feb-98</t>
  </si>
  <si>
    <t>Prometryn</t>
  </si>
  <si>
    <t>7287-19-6</t>
  </si>
  <si>
    <t>Simazine</t>
  </si>
  <si>
    <t>122-34-9</t>
  </si>
  <si>
    <t>Terbufos</t>
  </si>
  <si>
    <t>13071-79-9</t>
  </si>
  <si>
    <t>Triallate</t>
  </si>
  <si>
    <t>2303-17-5</t>
  </si>
  <si>
    <t>Trifluralin</t>
  </si>
  <si>
    <t>8-Sep-82</t>
  </si>
  <si>
    <t>Notes:</t>
  </si>
  <si>
    <t>Concentration exceeds the indicated standard.</t>
  </si>
  <si>
    <t>No standard/guideline value.</t>
  </si>
  <si>
    <t>-</t>
  </si>
  <si>
    <t>Parameter not analyzed / not available.</t>
  </si>
  <si>
    <t>Not applicable.</t>
  </si>
  <si>
    <t>RDL</t>
  </si>
  <si>
    <t>Reportable Detection Limit</t>
  </si>
  <si>
    <t>Relative Percent Difference</t>
  </si>
  <si>
    <t>RPD alert limit exceeded</t>
  </si>
  <si>
    <t>&lt;0.20</t>
  </si>
  <si>
    <t>2.1</t>
  </si>
  <si>
    <t>&lt;1.0</t>
  </si>
  <si>
    <t>0.36</t>
  </si>
  <si>
    <t>&lt;0.10</t>
  </si>
  <si>
    <t>0.20</t>
  </si>
  <si>
    <t>&lt;0.50</t>
  </si>
  <si>
    <t>1.0</t>
  </si>
  <si>
    <t>6.5</t>
  </si>
  <si>
    <t>&lt;0.050</t>
  </si>
  <si>
    <t>0.46</t>
  </si>
  <si>
    <t>0.10</t>
  </si>
  <si>
    <t>0.010</t>
  </si>
  <si>
    <t>N/A</t>
  </si>
  <si>
    <t>3.0</t>
  </si>
  <si>
    <t>0.50</t>
  </si>
  <si>
    <t>0.020</t>
  </si>
  <si>
    <t>Arcadis</t>
  </si>
  <si>
    <t>&lt;100</t>
  </si>
  <si>
    <t>0.050</t>
  </si>
  <si>
    <t>&lt;0.40</t>
  </si>
  <si>
    <t>&lt;200</t>
  </si>
  <si>
    <t>&lt;0.0010</t>
  </si>
  <si>
    <t>ug/L</t>
  </si>
  <si>
    <t>0.01</t>
  </si>
  <si>
    <t>µg/L</t>
  </si>
  <si>
    <t>*</t>
  </si>
  <si>
    <t>**</t>
  </si>
  <si>
    <t>Total Aluminum (Al)</t>
  </si>
  <si>
    <t>Total Antimony (Sb)</t>
  </si>
  <si>
    <t>Total Arsenic (As)</t>
  </si>
  <si>
    <t>Total Beryllium (Be)</t>
  </si>
  <si>
    <t>Total Cadmium (Cd)</t>
  </si>
  <si>
    <t>Total Chromium (Cr)</t>
  </si>
  <si>
    <t>Total Cobalt (Co)</t>
  </si>
  <si>
    <t>Total Copper (Cu)</t>
  </si>
  <si>
    <t>Total Iron (Fe)</t>
  </si>
  <si>
    <t>Total Lead (Pb)</t>
  </si>
  <si>
    <t>Total Molybdenum (Mo)</t>
  </si>
  <si>
    <t>Total Nickel (Ni)</t>
  </si>
  <si>
    <t>Total Selenium (Se)</t>
  </si>
  <si>
    <t>Total Silver (Ag)</t>
  </si>
  <si>
    <t>Total Thallium (Tl)</t>
  </si>
  <si>
    <t>Total Tin (Sn)</t>
  </si>
  <si>
    <t>Total Titanium (Ti)</t>
  </si>
  <si>
    <t>Total Uranium (U)</t>
  </si>
  <si>
    <t>Total Vanadium (V)</t>
  </si>
  <si>
    <t>Total Zinc (Zn)</t>
  </si>
  <si>
    <t>Total Calcium (Ca)</t>
  </si>
  <si>
    <t>Total Magnesium (Mg)</t>
  </si>
  <si>
    <t>Total Potassium (K)</t>
  </si>
  <si>
    <t>Total Sodium (Na)</t>
  </si>
  <si>
    <t>mg/L</t>
  </si>
  <si>
    <t>0.37</t>
  </si>
  <si>
    <t>2.6</t>
  </si>
  <si>
    <t>0.0020</t>
  </si>
  <si>
    <t>0.80</t>
  </si>
  <si>
    <t>0.040</t>
  </si>
  <si>
    <t>5.3</t>
  </si>
  <si>
    <t>1300</t>
  </si>
  <si>
    <t>0.26</t>
  </si>
  <si>
    <t>0.0095</t>
  </si>
  <si>
    <t>0.082</t>
  </si>
  <si>
    <t>11</t>
  </si>
  <si>
    <t>140</t>
  </si>
  <si>
    <t>150</t>
  </si>
  <si>
    <t>1600</t>
  </si>
  <si>
    <t>Perfluorinated Compounds</t>
  </si>
  <si>
    <t>Perfluorobutane Sulfonate (PFBS)</t>
  </si>
  <si>
    <t>Perfluorobutanoic acid</t>
  </si>
  <si>
    <t>Perfluorodecane Sulfonate</t>
  </si>
  <si>
    <t>Perfluorodecanoic Acid (PFDA)</t>
  </si>
  <si>
    <t>Perfluorododecanoic Acid (PFDoA)</t>
  </si>
  <si>
    <t>Perfluoroheptane sulfonate</t>
  </si>
  <si>
    <t>Perfluoroheptanoic Acid (PFHpA)</t>
  </si>
  <si>
    <t>Perfluorohexane Sulfonate (PFHxS)</t>
  </si>
  <si>
    <t>Perfluorohexanoic Acid (PFHxA)</t>
  </si>
  <si>
    <t>Perfluoro-n-Octanoic Acid (PFOA)</t>
  </si>
  <si>
    <t>Perfluorononanoic Acid (PFNA)</t>
  </si>
  <si>
    <t>Perfluorooctane Sulfonamide (PFOSA)</t>
  </si>
  <si>
    <t>Perfluorooctane Sulfonate (PFOS)</t>
  </si>
  <si>
    <t>Perfluoropentanoic Acid (PFPeA)</t>
  </si>
  <si>
    <t>Perfluorotetradecanoic Acid</t>
  </si>
  <si>
    <t>Perfluorotridecanoic Acid</t>
  </si>
  <si>
    <t>Perfluoroundecanoic Acid (PFUnA)</t>
  </si>
  <si>
    <t>APRONSUMP</t>
  </si>
  <si>
    <t>0.024</t>
  </si>
  <si>
    <t>0.095</t>
  </si>
  <si>
    <t>0.27</t>
  </si>
  <si>
    <t>0.078</t>
  </si>
  <si>
    <t>0.076</t>
  </si>
  <si>
    <t>0.34</t>
  </si>
  <si>
    <t>µg/kg</t>
  </si>
  <si>
    <t>ITALICS</t>
  </si>
  <si>
    <r>
      <t>Soil Screening Values</t>
    </r>
    <r>
      <rPr>
        <b/>
        <vertAlign val="superscript"/>
        <sz val="9"/>
        <color theme="0"/>
        <rFont val="Arial"/>
        <family val="2"/>
      </rPr>
      <t>1</t>
    </r>
  </si>
  <si>
    <t>APRON 1601</t>
  </si>
  <si>
    <t>APRON 1603</t>
  </si>
  <si>
    <t>APRON 1604</t>
  </si>
  <si>
    <t>APRON 1606</t>
  </si>
  <si>
    <t>5.9</t>
  </si>
  <si>
    <t>15</t>
  </si>
  <si>
    <t>13</t>
  </si>
  <si>
    <t>Misc. Inorganics</t>
  </si>
  <si>
    <t>Misc. Organics</t>
  </si>
  <si>
    <t>pH</t>
  </si>
  <si>
    <t>Oil and Grease</t>
  </si>
  <si>
    <t>&lt;2.0</t>
  </si>
  <si>
    <t>Physical Properties</t>
  </si>
  <si>
    <t>Petroleum Hydrocarbons</t>
  </si>
  <si>
    <t>Volatiles</t>
  </si>
  <si>
    <t>Moisture</t>
  </si>
  <si>
    <t>F2 (C10-C16 Hydrocarbons)</t>
  </si>
  <si>
    <t>mg/kg</t>
  </si>
  <si>
    <t>F3 (C16-C34 Hydrocarbons)</t>
  </si>
  <si>
    <t>F4 (C34-C50 Hydrocarbons)</t>
  </si>
  <si>
    <t>Reached Baseline at C50</t>
  </si>
  <si>
    <t>Xylenes (Total)</t>
  </si>
  <si>
    <t>m &amp; p-Xylene</t>
  </si>
  <si>
    <t>F1 (C6-C10) - BTEX</t>
  </si>
  <si>
    <t>F1 (C6-C10)</t>
  </si>
  <si>
    <t>0.30</t>
  </si>
  <si>
    <t>APRON 1602</t>
  </si>
  <si>
    <t>APRON 1605</t>
  </si>
  <si>
    <t>9.0</t>
  </si>
  <si>
    <t>540</t>
  </si>
  <si>
    <t>280</t>
  </si>
  <si>
    <t>1900</t>
  </si>
  <si>
    <t>1700</t>
  </si>
  <si>
    <t>190</t>
  </si>
  <si>
    <t>910</t>
  </si>
  <si>
    <t>1100</t>
  </si>
  <si>
    <t>530</t>
  </si>
  <si>
    <t>210</t>
  </si>
  <si>
    <t>&lt;0.040</t>
  </si>
  <si>
    <t>0.43</t>
  </si>
  <si>
    <t>&lt;12</t>
  </si>
  <si>
    <t>450</t>
  </si>
  <si>
    <r>
      <t>CCME</t>
    </r>
    <r>
      <rPr>
        <b/>
        <vertAlign val="superscript"/>
        <sz val="9"/>
        <color theme="0"/>
        <rFont val="Arial"/>
        <family val="2"/>
      </rPr>
      <t>1</t>
    </r>
  </si>
  <si>
    <r>
      <t>CCME CWS</t>
    </r>
    <r>
      <rPr>
        <b/>
        <vertAlign val="superscript"/>
        <sz val="9"/>
        <color theme="0"/>
        <rFont val="Arial"/>
        <family val="2"/>
      </rPr>
      <t>1</t>
    </r>
  </si>
  <si>
    <t>2</t>
  </si>
  <si>
    <t>Dissolved Lead (Pb)</t>
  </si>
  <si>
    <t>0.40</t>
  </si>
  <si>
    <t>&lt;0.80</t>
  </si>
  <si>
    <t>0.0030</t>
  </si>
  <si>
    <t>0.00060</t>
  </si>
  <si>
    <t>0.00020</t>
  </si>
  <si>
    <t>0.0010</t>
  </si>
  <si>
    <t>0.000020</t>
  </si>
  <si>
    <t>0.00030</t>
  </si>
  <si>
    <t>0.00050</t>
  </si>
  <si>
    <t>0.00010</t>
  </si>
  <si>
    <t>0.95</t>
  </si>
  <si>
    <t>&lt;0.00060</t>
  </si>
  <si>
    <t>0.0029</t>
  </si>
  <si>
    <t>&lt;0.000020</t>
  </si>
  <si>
    <t>0.0023</t>
  </si>
  <si>
    <t>0.012</t>
  </si>
  <si>
    <t>0.00068</t>
  </si>
  <si>
    <t>0.022</t>
  </si>
  <si>
    <t>0.0073</t>
  </si>
  <si>
    <t>0.00045</t>
  </si>
  <si>
    <t>&lt;0.00010</t>
  </si>
  <si>
    <t>&lt;0.00020</t>
  </si>
  <si>
    <t>0.038</t>
  </si>
  <si>
    <t>0.015</t>
  </si>
  <si>
    <t>0.0049</t>
  </si>
  <si>
    <t>&lt;0.0030</t>
  </si>
  <si>
    <t>0.1*</t>
  </si>
  <si>
    <t>standard dependent on pH</t>
  </si>
  <si>
    <t>0.005/0.0125</t>
  </si>
  <si>
    <t>0.001(short), 0.00009(long)     /0.00012</t>
  </si>
  <si>
    <t>0.001/0.0015</t>
  </si>
  <si>
    <t>0.002**</t>
  </si>
  <si>
    <t>standard dependent on hardness</t>
  </si>
  <si>
    <t>0.001**</t>
  </si>
  <si>
    <t>0.073</t>
  </si>
  <si>
    <t>0.025**</t>
  </si>
  <si>
    <t>0.001</t>
  </si>
  <si>
    <t>0.00025 /0.0075</t>
  </si>
  <si>
    <t>0.0008</t>
  </si>
  <si>
    <t>0.0038</t>
  </si>
  <si>
    <t>0.033(short), 0.015 (long)</t>
  </si>
  <si>
    <t>0.030</t>
  </si>
  <si>
    <t>370/110</t>
  </si>
  <si>
    <t>2/115</t>
  </si>
  <si>
    <t>90/25</t>
  </si>
  <si>
    <t>Nutrients</t>
  </si>
  <si>
    <t>Available (Mod Kel) Phosphorus (P)</t>
  </si>
  <si>
    <t>Available (Mod Kel) Potassium (K)</t>
  </si>
  <si>
    <t>4.0</t>
  </si>
  <si>
    <t>&lt;4.0</t>
  </si>
  <si>
    <t>88</t>
  </si>
  <si>
    <t>Nitrogen</t>
  </si>
  <si>
    <t>.</t>
  </si>
  <si>
    <r>
      <t>CCME CSQG</t>
    </r>
    <r>
      <rPr>
        <b/>
        <vertAlign val="superscript"/>
        <sz val="9"/>
        <color theme="0"/>
        <rFont val="Arial"/>
        <family val="2"/>
      </rPr>
      <t>2</t>
    </r>
  </si>
  <si>
    <t>17</t>
  </si>
  <si>
    <t>180</t>
  </si>
  <si>
    <t>1500</t>
  </si>
  <si>
    <t>260</t>
  </si>
  <si>
    <t>740</t>
  </si>
  <si>
    <t>760</t>
  </si>
  <si>
    <t>78</t>
  </si>
  <si>
    <t>490</t>
  </si>
  <si>
    <t>8.3</t>
  </si>
  <si>
    <t>5.7</t>
  </si>
  <si>
    <t>7.4</t>
  </si>
  <si>
    <t>Calculated Parameters</t>
  </si>
  <si>
    <t>Hardness (CaCO3)</t>
  </si>
  <si>
    <t>Dissolved Nitrate (NO3)</t>
  </si>
  <si>
    <t>Nitrate plus Nitrite (N)</t>
  </si>
  <si>
    <t>Dissolved Nitrite (NO2)</t>
  </si>
  <si>
    <t>Total Dissolved Solids</t>
  </si>
  <si>
    <t>Total Suspended Solids</t>
  </si>
  <si>
    <t>Anions</t>
  </si>
  <si>
    <t>Alkalinity (PP as CaCO3)</t>
  </si>
  <si>
    <t>Alkalinity (Total as CaCO3)</t>
  </si>
  <si>
    <t>Bicarbonate (HCO3)</t>
  </si>
  <si>
    <t>Carbonate (CO3)</t>
  </si>
  <si>
    <t>Hydroxide (OH)</t>
  </si>
  <si>
    <t>Dissolved Sulphate (SO4)</t>
  </si>
  <si>
    <t>Dissolved Chloride (Cl)</t>
  </si>
  <si>
    <t>Total Ammonia (N)</t>
  </si>
  <si>
    <t>Dissolved Nitrite (N)</t>
  </si>
  <si>
    <t>Dissolved Nitrate (N)</t>
  </si>
  <si>
    <t>Extractable (n-Hex.) Oil and grease</t>
  </si>
  <si>
    <t>Phenols</t>
  </si>
  <si>
    <t>Dissolved Cadmium (Cd)</t>
  </si>
  <si>
    <t>Dissolved Calcium (Ca)</t>
  </si>
  <si>
    <t>Dissolved Magnesium (Mg)</t>
  </si>
  <si>
    <t>Dissolved Aluminum (Al)</t>
  </si>
  <si>
    <t>Dissolved Antimony (Sb)</t>
  </si>
  <si>
    <t>Dissolved Arsenic (As)</t>
  </si>
  <si>
    <t>Dissolved Barium (Ba)</t>
  </si>
  <si>
    <t>Dissolved Beryllium (Be)</t>
  </si>
  <si>
    <t>Dissolved Boron (B)</t>
  </si>
  <si>
    <t>Dissolved Chromium (Cr)</t>
  </si>
  <si>
    <t>Dissolved Cobalt (Co)</t>
  </si>
  <si>
    <t>Dissolved Copper (Cu)</t>
  </si>
  <si>
    <t>Dissolved Iron (Fe)</t>
  </si>
  <si>
    <t>Dissolved Lithium (Li)</t>
  </si>
  <si>
    <t>Dissolved Manganese (Mn)</t>
  </si>
  <si>
    <t>Dissolved Molybdenum (Mo)</t>
  </si>
  <si>
    <t>Dissolved Nickel (Ni)</t>
  </si>
  <si>
    <t>Dissolved Phosphorus (P)</t>
  </si>
  <si>
    <t>Dissolved Potassium (K)</t>
  </si>
  <si>
    <t>Dissolved Selenium (Se)</t>
  </si>
  <si>
    <t>Dissolved Silicon (Si)</t>
  </si>
  <si>
    <t>Dissolved Silver (Ag)</t>
  </si>
  <si>
    <t>Dissolved Sodium (Na)</t>
  </si>
  <si>
    <t>Dissolved Strontium (Sr)</t>
  </si>
  <si>
    <t>Dissolved Sulphur (S)</t>
  </si>
  <si>
    <t>Dissolved Thallium (Tl)</t>
  </si>
  <si>
    <t>Dissolved Tin (Sn)</t>
  </si>
  <si>
    <t>Dissolved Titanium (Ti)</t>
  </si>
  <si>
    <t>Dissolved Uranium (U)</t>
  </si>
  <si>
    <t>Dissolved Vanadium (V)</t>
  </si>
  <si>
    <t>Dissolved Zinc (Zn)</t>
  </si>
  <si>
    <t>0.044</t>
  </si>
  <si>
    <t>0.033</t>
  </si>
  <si>
    <t>5.0</t>
  </si>
  <si>
    <t>2.0</t>
  </si>
  <si>
    <t>0.060</t>
  </si>
  <si>
    <t>0.0040</t>
  </si>
  <si>
    <t>Benzo[a]pyrene equivalency</t>
  </si>
  <si>
    <t>Acridine</t>
  </si>
  <si>
    <t>Benzo(b&amp;j)fluoranthene</t>
  </si>
  <si>
    <t>Benzo(c)phenanthrene</t>
  </si>
  <si>
    <t>Benzo[e]pyrene</t>
  </si>
  <si>
    <t>Perylene</t>
  </si>
  <si>
    <t>Quinoline</t>
  </si>
  <si>
    <t>0.0085</t>
  </si>
  <si>
    <t>0.0075</t>
  </si>
  <si>
    <t>MW 13-8</t>
  </si>
  <si>
    <t>970</t>
  </si>
  <si>
    <t>470</t>
  </si>
  <si>
    <t>1400</t>
  </si>
  <si>
    <t>0.41</t>
  </si>
  <si>
    <t>&lt;0.044</t>
  </si>
  <si>
    <t>24</t>
  </si>
  <si>
    <t>0.11</t>
  </si>
  <si>
    <t>1.5</t>
  </si>
  <si>
    <t>5.5</t>
  </si>
  <si>
    <t>0.063</t>
  </si>
  <si>
    <t>&lt;0.033</t>
  </si>
  <si>
    <t>7.70</t>
  </si>
  <si>
    <t>7.87</t>
  </si>
  <si>
    <t>7.76</t>
  </si>
  <si>
    <t>7.62</t>
  </si>
  <si>
    <t>2600</t>
  </si>
  <si>
    <t>4400</t>
  </si>
  <si>
    <t>2500</t>
  </si>
  <si>
    <t>3.3</t>
  </si>
  <si>
    <t>44</t>
  </si>
  <si>
    <t>510</t>
  </si>
  <si>
    <t>360</t>
  </si>
  <si>
    <t>290</t>
  </si>
  <si>
    <t>350</t>
  </si>
  <si>
    <t>620</t>
  </si>
  <si>
    <t>440</t>
  </si>
  <si>
    <t>430</t>
  </si>
  <si>
    <t>170</t>
  </si>
  <si>
    <t>0.77</t>
  </si>
  <si>
    <t>0.019</t>
  </si>
  <si>
    <t>0.094</t>
  </si>
  <si>
    <t>0.0080</t>
  </si>
  <si>
    <t>&lt;0.0085</t>
  </si>
  <si>
    <t>&lt;0.0075</t>
  </si>
  <si>
    <t xml:space="preserve">&lt;0.22 </t>
  </si>
  <si>
    <t>270</t>
  </si>
  <si>
    <t>86</t>
  </si>
  <si>
    <t>0.0059</t>
  </si>
  <si>
    <t>0.0057</t>
  </si>
  <si>
    <t>0.0065</t>
  </si>
  <si>
    <t>0.0028</t>
  </si>
  <si>
    <t>0.00088</t>
  </si>
  <si>
    <t>0.0022</t>
  </si>
  <si>
    <t>0.041</t>
  </si>
  <si>
    <t>0.014</t>
  </si>
  <si>
    <t>0.72</t>
  </si>
  <si>
    <t>3.1</t>
  </si>
  <si>
    <t>110</t>
  </si>
  <si>
    <t>82</t>
  </si>
  <si>
    <t>85</t>
  </si>
  <si>
    <t>0.0066</t>
  </si>
  <si>
    <t>0.0056</t>
  </si>
  <si>
    <t>0.0016</t>
  </si>
  <si>
    <t>0.00072</t>
  </si>
  <si>
    <t>0.00078</t>
  </si>
  <si>
    <t>0.65</t>
  </si>
  <si>
    <t>0.60</t>
  </si>
  <si>
    <t>0.14</t>
  </si>
  <si>
    <t>0.059</t>
  </si>
  <si>
    <t>61</t>
  </si>
  <si>
    <t>0.94</t>
  </si>
  <si>
    <t>0.71</t>
  </si>
  <si>
    <t>0.0046</t>
  </si>
  <si>
    <t>0.0093</t>
  </si>
  <si>
    <t>0.0043</t>
  </si>
  <si>
    <t>0.0058</t>
  </si>
  <si>
    <t>0.011</t>
  </si>
  <si>
    <t>47</t>
  </si>
  <si>
    <t>100 (1)</t>
  </si>
  <si>
    <t>0.00021</t>
  </si>
  <si>
    <t>0.00031</t>
  </si>
  <si>
    <t>0.00023</t>
  </si>
  <si>
    <t>6.1</t>
  </si>
  <si>
    <t>1500 (2)</t>
  </si>
  <si>
    <t>250</t>
  </si>
  <si>
    <t>1200 (3)</t>
  </si>
  <si>
    <t>0.74</t>
  </si>
  <si>
    <t>390</t>
  </si>
  <si>
    <t>120</t>
  </si>
  <si>
    <t>0.0052</t>
  </si>
  <si>
    <t>0.021</t>
  </si>
  <si>
    <t>0.058</t>
  </si>
  <si>
    <t>0.025</t>
  </si>
  <si>
    <t>1.1/1.4</t>
  </si>
  <si>
    <t>3</t>
  </si>
  <si>
    <t>0.04</t>
  </si>
  <si>
    <t>1*</t>
  </si>
  <si>
    <t>29(short), 1.5(long)</t>
  </si>
  <si>
    <t>0.004**</t>
  </si>
  <si>
    <t>0.007**</t>
  </si>
  <si>
    <t>0.15**</t>
  </si>
  <si>
    <t>550(short), 13(long)/ 1500(short), 200(long)</t>
  </si>
  <si>
    <t>6.5-9.0</t>
  </si>
  <si>
    <t>background dependant</t>
  </si>
  <si>
    <t>640(short), 120(long)</t>
  </si>
  <si>
    <t>temp and pH dependant</t>
  </si>
  <si>
    <t>0.004</t>
  </si>
  <si>
    <t>6.5 to 9.0</t>
  </si>
  <si>
    <t>TRIP BLANK</t>
  </si>
  <si>
    <t>FIELD BLANK</t>
  </si>
  <si>
    <t>Polycyclic Aromatics</t>
  </si>
  <si>
    <t>0.2</t>
  </si>
  <si>
    <t>0.6</t>
  </si>
  <si>
    <t>Health Canada (HC) Summary of Drinking Water Screening Values for PFOS and PFOA. 2016.</t>
  </si>
  <si>
    <r>
      <t>Drinking Water Screening Values</t>
    </r>
    <r>
      <rPr>
        <b/>
        <vertAlign val="superscript"/>
        <sz val="9"/>
        <color theme="0"/>
        <rFont val="Arial"/>
        <family val="2"/>
      </rPr>
      <t>1</t>
    </r>
  </si>
  <si>
    <t>CCME Water Quality Guidelines for the Protection of Aquatic Life, (Freshwater/Marine)</t>
  </si>
  <si>
    <t>Health Canada (HC) Summary of Soil Screening Values for PFOS. Commercial Land Use. 2016.</t>
  </si>
  <si>
    <t>Canadian-Wide Standards for Petroleum Hydrocarbons in Soil, January 2008, Tier 1, Ecological Soil Contact, Commercial/Industrial, coarse-grained soils, Table 3 Surface soils</t>
  </si>
  <si>
    <t>Canadian Environmental Quality Guidelines, CCME Soil Quality Guidelines for the Protection of Environmental and Human Health, 2004, Commercial, coarse-grained, surface soil</t>
  </si>
  <si>
    <r>
      <t>NWB License</t>
    </r>
    <r>
      <rPr>
        <b/>
        <vertAlign val="superscript"/>
        <sz val="9"/>
        <color theme="0"/>
        <rFont val="Arial"/>
        <family val="2"/>
      </rPr>
      <t>2</t>
    </r>
  </si>
  <si>
    <t>6 to 9</t>
  </si>
  <si>
    <t>Concentration exceeds the CCME guideline</t>
  </si>
  <si>
    <t>Concentration exceeds the NWB License guideline</t>
  </si>
  <si>
    <t>NWB License (1BR-FTA1217) effluent quality guidelines</t>
  </si>
  <si>
    <r>
      <t>NWB License (Commercial)</t>
    </r>
    <r>
      <rPr>
        <b/>
        <vertAlign val="superscript"/>
        <sz val="9"/>
        <color theme="0"/>
        <rFont val="Arial"/>
        <family val="2"/>
      </rPr>
      <t>3</t>
    </r>
  </si>
  <si>
    <r>
      <t>NWB License (Industrial)</t>
    </r>
    <r>
      <rPr>
        <b/>
        <vertAlign val="superscript"/>
        <sz val="9"/>
        <color theme="0"/>
        <rFont val="Arial"/>
        <family val="2"/>
      </rPr>
      <t>4</t>
    </r>
  </si>
  <si>
    <t>NWB License (1BR-FTA1217) Remediation Requirements, commercial land use, coarse-grained soils</t>
  </si>
  <si>
    <t>4</t>
  </si>
  <si>
    <t>NWB License (1BR-FTA1217) Remediation Requirements, industrial land use, coarse-grained soils</t>
  </si>
  <si>
    <t>RPD (%)</t>
  </si>
  <si>
    <t>nc</t>
  </si>
  <si>
    <t>Not calculable</t>
  </si>
  <si>
    <t>Concentration exceeds the HC guideline</t>
  </si>
  <si>
    <t>APRON
1608</t>
  </si>
  <si>
    <t>APRON
1609</t>
  </si>
  <si>
    <t>APRON
1607</t>
  </si>
  <si>
    <t>APRON
1610</t>
  </si>
  <si>
    <t>APRON
1611</t>
  </si>
  <si>
    <t>APRON
1612</t>
  </si>
  <si>
    <t>370 / 110</t>
  </si>
  <si>
    <t>2 / 115</t>
  </si>
  <si>
    <t>90 / 25</t>
  </si>
  <si>
    <r>
      <t>FEQGs for PFOS</t>
    </r>
    <r>
      <rPr>
        <b/>
        <vertAlign val="superscript"/>
        <sz val="9"/>
        <color theme="0"/>
        <rFont val="Arial"/>
        <family val="2"/>
      </rPr>
      <t>2</t>
    </r>
    <r>
      <rPr>
        <sz val="11"/>
        <color theme="1"/>
        <rFont val="Arial"/>
        <family val="2"/>
        <scheme val="minor"/>
      </rPr>
      <t/>
    </r>
  </si>
  <si>
    <t>Environment Canada (EC) Draft Federal Environmental Quality Guidelines for PFOS. 2013.</t>
  </si>
  <si>
    <t>6</t>
  </si>
  <si>
    <t>TSPK-LOW PFOS-20160721</t>
  </si>
  <si>
    <t>TSPK-MODPFOS-20160721</t>
  </si>
  <si>
    <t>1.0 - 20</t>
  </si>
  <si>
    <t>Health Canada (HC) Summary of Soil Screening Values for PFOS. 2016.</t>
  </si>
  <si>
    <t>CCME Water Quality Guidelines for the Protection of Aquatic Life, (Freshwater/Marine) for long term exposure.</t>
  </si>
  <si>
    <t>Federal Contaminated Sites Action Plan - Interim Adivce to Federal Departments for the Management of Federal Contaminated Sites Containing PFOS, October 2015, Table 3 Federal Soil Quality Guiedlines for PFOS, commercial land use and Coarse grain size.</t>
  </si>
  <si>
    <r>
      <t>FSQG</t>
    </r>
    <r>
      <rPr>
        <b/>
        <vertAlign val="superscript"/>
        <sz val="9"/>
        <color theme="0"/>
        <rFont val="Arial"/>
        <family val="2"/>
      </rPr>
      <t>2</t>
    </r>
  </si>
  <si>
    <t>Monitoring Well</t>
  </si>
  <si>
    <t>GPS Coordinates</t>
  </si>
  <si>
    <t>MW13-1</t>
  </si>
  <si>
    <t>N 69.11184</t>
  </si>
  <si>
    <t>W 105.16721</t>
  </si>
  <si>
    <t>MW13-2</t>
  </si>
  <si>
    <t>N 69.11172</t>
  </si>
  <si>
    <t>W 105.16409</t>
  </si>
  <si>
    <t>MW13-3</t>
  </si>
  <si>
    <t>N 69.11142</t>
  </si>
  <si>
    <t>W 105.16344</t>
  </si>
  <si>
    <t>MW13-4</t>
  </si>
  <si>
    <t>N 69.11118</t>
  </si>
  <si>
    <t>W 105.16556</t>
  </si>
  <si>
    <t>MW13-5</t>
  </si>
  <si>
    <t>N 69.11012</t>
  </si>
  <si>
    <t>W 105.16586</t>
  </si>
  <si>
    <t>MW13-6</t>
  </si>
  <si>
    <t>N 69.10622</t>
  </si>
  <si>
    <t>W 105.11968</t>
  </si>
  <si>
    <t>MW13-7</t>
  </si>
  <si>
    <t>N 69.10608</t>
  </si>
  <si>
    <t>W 105.11943</t>
  </si>
  <si>
    <t>MW13-8</t>
  </si>
  <si>
    <t>N 69.10599</t>
  </si>
  <si>
    <t>W 105.12091</t>
  </si>
  <si>
    <t>MW13-9</t>
  </si>
  <si>
    <t>N 69.10570</t>
  </si>
  <si>
    <t>W 105.12053</t>
  </si>
  <si>
    <t>Submerged</t>
  </si>
  <si>
    <t>Dillon</t>
  </si>
  <si>
    <t>&lt;0.90</t>
  </si>
  <si>
    <t>MW 13-9</t>
  </si>
  <si>
    <t>0.12</t>
  </si>
  <si>
    <t>32</t>
  </si>
  <si>
    <t>0.0024</t>
  </si>
  <si>
    <t>0.087</t>
  </si>
  <si>
    <t>&lt;0.0040</t>
  </si>
  <si>
    <t>0.00057</t>
  </si>
  <si>
    <t>6.4</t>
  </si>
  <si>
    <t>300</t>
  </si>
  <si>
    <t>31</t>
  </si>
  <si>
    <t>0.032</t>
  </si>
  <si>
    <t>0.023</t>
  </si>
  <si>
    <t>&lt;0.060</t>
  </si>
  <si>
    <t>0.0091</t>
  </si>
  <si>
    <t>0.00040</t>
  </si>
  <si>
    <t>100 (3)</t>
  </si>
  <si>
    <t>&lt;0.00030</t>
  </si>
  <si>
    <t>0.19</t>
  </si>
  <si>
    <t>0.0014</t>
  </si>
  <si>
    <t>0.0031</t>
  </si>
  <si>
    <t>0.00035 (1)</t>
  </si>
  <si>
    <t>0.16 (3)</t>
  </si>
  <si>
    <t>51</t>
  </si>
  <si>
    <t>0.0019</t>
  </si>
  <si>
    <t>0.0077</t>
  </si>
  <si>
    <t>0.035</t>
  </si>
  <si>
    <t>94 (3)</t>
  </si>
  <si>
    <t>0.0018</t>
  </si>
  <si>
    <t>0.15</t>
  </si>
  <si>
    <t>62 (3)</t>
  </si>
  <si>
    <t>0.48</t>
  </si>
  <si>
    <t>0.0021</t>
  </si>
  <si>
    <t>0.0055</t>
  </si>
  <si>
    <t>6.7</t>
  </si>
  <si>
    <t>0.00034 (1)</t>
  </si>
  <si>
    <t>6.0</t>
  </si>
  <si>
    <t>0.080</t>
  </si>
  <si>
    <t>0.0099</t>
  </si>
  <si>
    <t>0.036</t>
  </si>
  <si>
    <t>180 (3)</t>
  </si>
  <si>
    <t>0.0034 (3)</t>
  </si>
  <si>
    <t>0.0071</t>
  </si>
  <si>
    <t>110 (3)</t>
  </si>
  <si>
    <t>0.93 (4)</t>
  </si>
  <si>
    <t>0.0078</t>
  </si>
  <si>
    <t>18 (3)</t>
  </si>
  <si>
    <t>0.00042 (1)</t>
  </si>
  <si>
    <t>4.4</t>
  </si>
  <si>
    <t>130 (3)</t>
  </si>
  <si>
    <t>0.37 (3)</t>
  </si>
  <si>
    <t>0.0060</t>
  </si>
  <si>
    <t>0.23</t>
  </si>
  <si>
    <t>76</t>
  </si>
  <si>
    <t>0.0034</t>
  </si>
  <si>
    <t>52</t>
  </si>
  <si>
    <t>0.0086</t>
  </si>
  <si>
    <t>0.00024</t>
  </si>
  <si>
    <t>27</t>
  </si>
  <si>
    <t>66</t>
  </si>
  <si>
    <t>790</t>
  </si>
  <si>
    <t>&lt;0.33</t>
  </si>
  <si>
    <t>1.1</t>
  </si>
  <si>
    <t>0.51</t>
  </si>
  <si>
    <t>500</t>
  </si>
  <si>
    <t>670</t>
  </si>
  <si>
    <t>3.9</t>
  </si>
  <si>
    <t>0.092</t>
  </si>
  <si>
    <t>890</t>
  </si>
  <si>
    <t>2.7</t>
  </si>
  <si>
    <t>400</t>
  </si>
  <si>
    <t>0.35</t>
  </si>
  <si>
    <t>880</t>
  </si>
  <si>
    <t>9.6</t>
  </si>
  <si>
    <t>0.79</t>
  </si>
  <si>
    <t>BOLD</t>
  </si>
  <si>
    <t>Dillon detection limit (historical data) was higher than the aplicable guideline.</t>
  </si>
  <si>
    <t>650</t>
  </si>
  <si>
    <t>25</t>
  </si>
  <si>
    <t>370</t>
  </si>
  <si>
    <t>30</t>
  </si>
  <si>
    <t>220</t>
  </si>
  <si>
    <t>230</t>
  </si>
  <si>
    <t>84</t>
  </si>
  <si>
    <t>1.2</t>
  </si>
  <si>
    <t>0.13</t>
  </si>
  <si>
    <t>0.028</t>
  </si>
  <si>
    <t>0.32</t>
  </si>
  <si>
    <t>0.037</t>
  </si>
  <si>
    <t>0.31</t>
  </si>
  <si>
    <t>&lt;0.0020</t>
  </si>
  <si>
    <t>0.0025</t>
  </si>
  <si>
    <t>0.0032</t>
  </si>
  <si>
    <t>Total Metals</t>
  </si>
  <si>
    <t>Dissolved Metals</t>
  </si>
  <si>
    <t>0.00056</t>
  </si>
  <si>
    <t>0.38</t>
  </si>
  <si>
    <t>0.0026</t>
  </si>
  <si>
    <t>0.074</t>
  </si>
  <si>
    <t>62</t>
  </si>
  <si>
    <t>0.0064</t>
  </si>
  <si>
    <t>0.39</t>
  </si>
  <si>
    <t>0.33</t>
  </si>
  <si>
    <t>29 (short), 1.5 (long)</t>
  </si>
  <si>
    <t>0.002-0.004**</t>
  </si>
  <si>
    <t>0.001-0.007**</t>
  </si>
  <si>
    <t>0.025-0.15**</t>
  </si>
  <si>
    <t>1600 (1)</t>
  </si>
  <si>
    <t>1300 (1)</t>
  </si>
  <si>
    <t>(1)</t>
  </si>
  <si>
    <t>Detection limits raised due to dilution to bring analyte within the calibrated range</t>
  </si>
  <si>
    <t>&lt;4.2 (3)</t>
  </si>
  <si>
    <t>(2)</t>
  </si>
  <si>
    <t>(3)</t>
  </si>
  <si>
    <t>Detection limits raised due to matrix interference</t>
  </si>
  <si>
    <t>Detection limit raised based on sample volume used for analysis</t>
  </si>
  <si>
    <t>&lt;0.22</t>
  </si>
  <si>
    <t>&lt;0.16</t>
  </si>
  <si>
    <t>1700 (1)</t>
  </si>
  <si>
    <t>2700 (1)</t>
  </si>
  <si>
    <t>&lt;0.050 (2)</t>
  </si>
  <si>
    <t>0.020 (2)</t>
  </si>
  <si>
    <t>370 (1)</t>
  </si>
  <si>
    <t>520 (1)</t>
  </si>
  <si>
    <t>490 (1)</t>
  </si>
  <si>
    <t>&lt;0.8</t>
  </si>
  <si>
    <t>&lt;270</t>
  </si>
  <si>
    <t>&lt;530</t>
  </si>
  <si>
    <t>&lt;20</t>
  </si>
  <si>
    <t>&lt;0.0060</t>
  </si>
  <si>
    <t>540 (1)</t>
  </si>
  <si>
    <t>&lt;0.030</t>
  </si>
  <si>
    <t>&lt;0.60</t>
  </si>
  <si>
    <t>&lt;0.015</t>
  </si>
  <si>
    <t>&lt;0.00050</t>
  </si>
  <si>
    <t>Sump Water</t>
  </si>
  <si>
    <t>Sump Water 2</t>
  </si>
  <si>
    <t>APRON LTU - EFFLUENT</t>
  </si>
  <si>
    <t>Arcadis (2016)</t>
  </si>
  <si>
    <t>Dillon (2015)</t>
  </si>
  <si>
    <r>
      <t xml:space="preserve">NAD83 </t>
    </r>
    <r>
      <rPr>
        <b/>
        <vertAlign val="superscript"/>
        <sz val="9"/>
        <color theme="0"/>
        <rFont val="Arial"/>
        <family val="2"/>
        <scheme val="minor"/>
      </rPr>
      <t>(1)</t>
    </r>
  </si>
  <si>
    <t>North America Datum 1983</t>
  </si>
  <si>
    <t xml:space="preserve">    Apron  Excavation Area Monitoring Wells</t>
  </si>
  <si>
    <t>Apron LTU Monitoring Wells</t>
  </si>
  <si>
    <t xml:space="preserve">   Monitoring Company </t>
  </si>
  <si>
    <t>Frozen</t>
  </si>
  <si>
    <t>(4)</t>
  </si>
  <si>
    <t>Depth to Ice</t>
  </si>
  <si>
    <t>No odours or sheen noted; low turbidity. Well in good condition.</t>
  </si>
  <si>
    <t>No odours or sheen noted, low turbidity. Well in good condition.</t>
  </si>
  <si>
    <t>No odour or sheen noted; low turbidity. Riser is heaving a bit, casing can't shut properly.</t>
  </si>
  <si>
    <t>No odour or sheen noted; low turbidity. Well in good condition.</t>
  </si>
  <si>
    <t xml:space="preserve">No odours or sheen noted; low turbidity. Well in good condition but casing has shifted. </t>
  </si>
  <si>
    <t xml:space="preserve">No odours or sheen noted; low turbidity. Well in good condition. </t>
  </si>
  <si>
    <t>No odours or sheen noted; low turbidity. Well casing cracked.</t>
  </si>
  <si>
    <t>Well located in a low lying area that was flooded. No sample collected.</t>
  </si>
  <si>
    <t>Well located in a low lying area that was flooded. Surface water sampled for field parameters.</t>
  </si>
  <si>
    <t>ND</t>
  </si>
  <si>
    <t xml:space="preserve">non detect </t>
  </si>
  <si>
    <r>
      <t xml:space="preserve">OVM </t>
    </r>
    <r>
      <rPr>
        <b/>
        <vertAlign val="superscript"/>
        <sz val="9"/>
        <color theme="0"/>
        <rFont val="Arial"/>
        <family val="2"/>
        <scheme val="minor"/>
      </rPr>
      <t>(3)</t>
    </r>
    <r>
      <rPr>
        <b/>
        <sz val="9"/>
        <color theme="0"/>
        <rFont val="Arial"/>
        <family val="2"/>
        <scheme val="minor"/>
      </rPr>
      <t xml:space="preserve">        (ppm)</t>
    </r>
  </si>
  <si>
    <t>Well Top Elevation            (m amsl)</t>
  </si>
  <si>
    <t xml:space="preserve"> m amsl</t>
  </si>
  <si>
    <t>Groudwater Elevation    (m amsl)</t>
  </si>
  <si>
    <t>L</t>
  </si>
  <si>
    <t>ppm</t>
  </si>
  <si>
    <t>parts per million  (volume)</t>
  </si>
  <si>
    <t>metres above mean sea level</t>
  </si>
  <si>
    <t xml:space="preserve">litres </t>
  </si>
  <si>
    <t>Dillon          (2014)</t>
  </si>
  <si>
    <t>Dillon                (2015)</t>
  </si>
  <si>
    <t>Arcadis                 (2016)</t>
  </si>
  <si>
    <t>Dillon          (2015)</t>
  </si>
  <si>
    <t>Dillon           (2015)</t>
  </si>
  <si>
    <t>Arcadis                                  (2016)</t>
  </si>
  <si>
    <t>Dillon                                      (2015)</t>
  </si>
  <si>
    <t>mV</t>
  </si>
  <si>
    <t>millivolts</t>
  </si>
  <si>
    <t>micosiemens per centimetre</t>
  </si>
  <si>
    <t>Nephelometric Turbidity Units</t>
  </si>
  <si>
    <t>Arcadis             (2016)</t>
  </si>
  <si>
    <t>(5)</t>
  </si>
  <si>
    <t>2.002 (5)</t>
  </si>
  <si>
    <t>2.257 (5)</t>
  </si>
  <si>
    <t>Total Dissolved Solids (TDS)</t>
  </si>
  <si>
    <t>metres below top of casing</t>
  </si>
  <si>
    <t>m btc</t>
  </si>
  <si>
    <t>milligrams per litre</t>
  </si>
  <si>
    <t>Units:</t>
  </si>
  <si>
    <r>
      <t>CCME</t>
    </r>
    <r>
      <rPr>
        <b/>
        <vertAlign val="superscript"/>
        <sz val="9"/>
        <color theme="0"/>
        <rFont val="Arial"/>
        <family val="2"/>
      </rPr>
      <t>(1)</t>
    </r>
  </si>
  <si>
    <t>Standard dependent on pH</t>
  </si>
  <si>
    <t>Standard dependent on hardness</t>
  </si>
  <si>
    <t>Parameter not analyzed / not available</t>
  </si>
  <si>
    <t>No standard / guideline value</t>
  </si>
  <si>
    <t>Not applicable</t>
  </si>
  <si>
    <t xml:space="preserve"> Where low flow sampling methods where employed, field parameters were collected.</t>
  </si>
  <si>
    <t>CCME Water Quality Guidelines for the Protection of Aquatic Life (Freshwater/Marine)</t>
  </si>
  <si>
    <t>0.033(short), 0.015(long)</t>
  </si>
  <si>
    <t>0.001(short), 0.00009(long)/     0.00012(long)</t>
  </si>
  <si>
    <t>0.00025 / 0.0075</t>
  </si>
  <si>
    <t>&lt;0.14</t>
  </si>
  <si>
    <t>&lt;0.05</t>
  </si>
  <si>
    <t>APRON SUMP</t>
  </si>
  <si>
    <t xml:space="preserve"> </t>
  </si>
  <si>
    <t>APRON 1701</t>
  </si>
  <si>
    <t>APRON 1702</t>
  </si>
  <si>
    <t>APRON 1703</t>
  </si>
  <si>
    <t>APRON 1704</t>
  </si>
  <si>
    <t>APRON 1705</t>
  </si>
  <si>
    <t>APRON 1706</t>
  </si>
  <si>
    <t>Arcadis             (2017)</t>
  </si>
  <si>
    <t>Arcadis                 (2017)</t>
  </si>
  <si>
    <t>Arcadis (2017)</t>
  </si>
  <si>
    <t>Organic vapour measurement (OVM) was collected using a MiniRae3000 (parameter recorded: IBL)</t>
  </si>
  <si>
    <t>2.018 (5)</t>
  </si>
  <si>
    <t>2.115 (5)</t>
  </si>
  <si>
    <t>Arcadis                                  (2017)</t>
  </si>
  <si>
    <t xml:space="preserve"> Well in good condition.</t>
  </si>
  <si>
    <t xml:space="preserve"> Well in good condition, but riser is loose.</t>
  </si>
  <si>
    <t>3.312 (5)</t>
  </si>
  <si>
    <t>2.279 (5)</t>
  </si>
  <si>
    <r>
      <t xml:space="preserve">APRON DUP01 </t>
    </r>
    <r>
      <rPr>
        <sz val="8"/>
        <color theme="0"/>
        <rFont val="Arial"/>
        <family val="2"/>
        <scheme val="minor"/>
      </rPr>
      <t>(Duplicate of MW13-7)</t>
    </r>
  </si>
  <si>
    <t>0.001(short), 0.00009(long) / 0.00012</t>
  </si>
  <si>
    <t>Well Observations / Condition</t>
  </si>
  <si>
    <r>
      <t xml:space="preserve">Monitoring Well </t>
    </r>
    <r>
      <rPr>
        <b/>
        <vertAlign val="superscript"/>
        <sz val="9"/>
        <color theme="0"/>
        <rFont val="Arial"/>
        <family val="2"/>
      </rPr>
      <t>(2)</t>
    </r>
  </si>
  <si>
    <t>Monitoring well coordinates are located in Table 1</t>
  </si>
  <si>
    <r>
      <t xml:space="preserve">DUP01 </t>
    </r>
    <r>
      <rPr>
        <sz val="8"/>
        <color theme="0"/>
        <rFont val="Arial"/>
        <family val="2"/>
        <scheme val="minor"/>
      </rPr>
      <t>(Duplicate of MW13-8)</t>
    </r>
  </si>
  <si>
    <r>
      <t xml:space="preserve">APRONDUP01  </t>
    </r>
    <r>
      <rPr>
        <sz val="8"/>
        <color theme="0"/>
        <rFont val="Arial"/>
        <family val="2"/>
        <scheme val="minor"/>
      </rPr>
      <t>(Duplicate of MW13-7)</t>
    </r>
  </si>
  <si>
    <t>MW 3-4</t>
  </si>
  <si>
    <r>
      <t xml:space="preserve">DUP01 </t>
    </r>
    <r>
      <rPr>
        <sz val="9"/>
        <color theme="0"/>
        <rFont val="Arial"/>
        <family val="2"/>
        <scheme val="minor"/>
      </rPr>
      <t>(Duplicate of MW 13-8)</t>
    </r>
  </si>
  <si>
    <r>
      <t xml:space="preserve">DUP01 </t>
    </r>
    <r>
      <rPr>
        <sz val="9"/>
        <color theme="0"/>
        <rFont val="Arial"/>
        <family val="2"/>
        <scheme val="minor"/>
      </rPr>
      <t>(Duplicate of MW13-8)</t>
    </r>
  </si>
  <si>
    <t xml:space="preserve">MW13-2 </t>
  </si>
  <si>
    <t>(UTM Zone 13W)</t>
  </si>
  <si>
    <t>493384 E</t>
  </si>
  <si>
    <t>7666851 N</t>
  </si>
  <si>
    <t>Coordinates NAD83</t>
  </si>
  <si>
    <t>493375 E</t>
  </si>
  <si>
    <t>7666829 N</t>
  </si>
  <si>
    <t>493477 E</t>
  </si>
  <si>
    <t>7666813 N</t>
  </si>
  <si>
    <t>493468 E</t>
  </si>
  <si>
    <t>7666795 N</t>
  </si>
  <si>
    <t>493427 E</t>
  </si>
  <si>
    <t>493422 E</t>
  </si>
  <si>
    <t>7666807 N</t>
  </si>
  <si>
    <r>
      <t xml:space="preserve">APRON DUP02 </t>
    </r>
    <r>
      <rPr>
        <sz val="9"/>
        <color theme="0"/>
        <rFont val="Calibri"/>
        <family val="2"/>
      </rPr>
      <t>(Duplicate of APRON1609)</t>
    </r>
  </si>
  <si>
    <r>
      <t xml:space="preserve">APRON DUP 01 </t>
    </r>
    <r>
      <rPr>
        <sz val="9"/>
        <color theme="0"/>
        <rFont val="Calibri"/>
        <family val="2"/>
      </rPr>
      <t>(Duplicate of APRON 1604)</t>
    </r>
  </si>
  <si>
    <r>
      <t xml:space="preserve">APRONDUP01 </t>
    </r>
    <r>
      <rPr>
        <sz val="9"/>
        <color theme="0"/>
        <rFont val="Calibri"/>
        <family val="2"/>
      </rPr>
      <t>(Duplicate of APRON 1604)</t>
    </r>
  </si>
  <si>
    <t>493369 E</t>
  </si>
  <si>
    <t>7666860 N</t>
  </si>
  <si>
    <t>493360 E</t>
  </si>
  <si>
    <t>7666834 N</t>
  </si>
  <si>
    <t>493425 E</t>
  </si>
  <si>
    <t>7666833 N</t>
  </si>
  <si>
    <t>493472 E</t>
  </si>
  <si>
    <t>7666815 N</t>
  </si>
  <si>
    <t>493466 E</t>
  </si>
  <si>
    <t>7666794 N</t>
  </si>
  <si>
    <t>493416 E</t>
  </si>
  <si>
    <t>7666814 N</t>
  </si>
  <si>
    <r>
      <t>RPD</t>
    </r>
    <r>
      <rPr>
        <sz val="9"/>
        <color theme="0"/>
        <rFont val="Calibri"/>
        <family val="2"/>
      </rPr>
      <t xml:space="preserve"> (%)</t>
    </r>
  </si>
  <si>
    <r>
      <t xml:space="preserve">RPD </t>
    </r>
    <r>
      <rPr>
        <sz val="9"/>
        <color theme="0"/>
        <rFont val="Calibri"/>
        <family val="2"/>
      </rPr>
      <t>(%)</t>
    </r>
  </si>
  <si>
    <t>Unable to locate  well</t>
  </si>
  <si>
    <t>Unable to locate well</t>
  </si>
  <si>
    <r>
      <t>Volume of Water Purged</t>
    </r>
    <r>
      <rPr>
        <b/>
        <sz val="9"/>
        <color theme="0"/>
        <rFont val="Arial"/>
        <family val="2"/>
        <scheme val="minor"/>
      </rPr>
      <t xml:space="preserve">                        (L) </t>
    </r>
  </si>
  <si>
    <t xml:space="preserve">No Issues </t>
  </si>
  <si>
    <t xml:space="preserve">Well riser is loose; however, no immediate repair is required </t>
  </si>
  <si>
    <t xml:space="preserve">Flush mount casing was removed and well riser was extended by 0.55 m in 2017. </t>
  </si>
  <si>
    <r>
      <t xml:space="preserve">APRONDUP01 </t>
    </r>
    <r>
      <rPr>
        <sz val="9"/>
        <color theme="0"/>
        <rFont val="Calibri"/>
        <family val="2"/>
      </rPr>
      <t>(Duplicate of APRON 1704)</t>
    </r>
  </si>
  <si>
    <t>litres</t>
  </si>
  <si>
    <t>milligram per litre</t>
  </si>
  <si>
    <t>parts per million</t>
  </si>
  <si>
    <t>Top of well riser is cracked.</t>
  </si>
  <si>
    <t>Water Level                                               (m btc)</t>
  </si>
  <si>
    <t>Bottom of Well                                              (m btc)</t>
  </si>
  <si>
    <t>Temperature                                    (deg.  Celsius)</t>
  </si>
  <si>
    <t>Redox Potential                           (mV)</t>
  </si>
  <si>
    <r>
      <t>Elec. Conductivity                      (</t>
    </r>
    <r>
      <rPr>
        <b/>
        <sz val="9"/>
        <color theme="0"/>
        <rFont val="Calibri"/>
        <family val="2"/>
      </rPr>
      <t>µ</t>
    </r>
    <r>
      <rPr>
        <b/>
        <sz val="9"/>
        <color theme="0"/>
        <rFont val="Arial"/>
        <family val="2"/>
        <scheme val="minor"/>
      </rPr>
      <t>S/cm)</t>
    </r>
  </si>
  <si>
    <t>Turbidity                  (NTU)</t>
  </si>
  <si>
    <t>Dissolved Oxygen                     (mg/L)</t>
  </si>
  <si>
    <t>TDS                             (g/L)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</si>
</sst>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0.000"/>
    <numFmt numFmtId="166" formatCode="[$-1009]d/mmm/yy;@"/>
    <numFmt numFmtId="167" formatCode="0.0000"/>
    <numFmt numFmtId="168" formatCode="0.00000"/>
    <numFmt numFmtId="169" formatCode="#,##0.0"/>
  </numFmts>
  <fonts count="57" x14ac:knownFonts="1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indexed="8"/>
      <name val="Calibri"/>
      <family val="2"/>
    </font>
    <font>
      <sz val="9"/>
      <color rgb="FF000000"/>
      <name val="Arial"/>
      <family val="2"/>
      <scheme val="minor"/>
    </font>
    <font>
      <b/>
      <u/>
      <sz val="9"/>
      <color rgb="FF000000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12"/>
      <color theme="1"/>
      <name val="Arial"/>
      <family val="2"/>
    </font>
    <font>
      <b/>
      <sz val="15"/>
      <color theme="1"/>
      <name val="Arial"/>
      <family val="2"/>
    </font>
    <font>
      <b/>
      <sz val="15"/>
      <color theme="0"/>
      <name val="Arial"/>
      <family val="2"/>
    </font>
    <font>
      <sz val="9"/>
      <color theme="0"/>
      <name val="Calibri"/>
      <family val="2"/>
    </font>
    <font>
      <b/>
      <sz val="9"/>
      <color theme="0"/>
      <name val="Calibri"/>
      <family val="2"/>
    </font>
    <font>
      <b/>
      <vertAlign val="superscript"/>
      <sz val="9"/>
      <color theme="0"/>
      <name val="Arial"/>
      <family val="2"/>
    </font>
    <font>
      <vertAlign val="superscript"/>
      <sz val="9"/>
      <color theme="1"/>
      <name val="Arial"/>
      <family val="2"/>
      <scheme val="minor"/>
    </font>
    <font>
      <b/>
      <u/>
      <sz val="9"/>
      <color theme="1"/>
      <name val="Arial"/>
      <family val="2"/>
      <scheme val="minor"/>
    </font>
    <font>
      <i/>
      <sz val="9"/>
      <color theme="1"/>
      <name val="Arial"/>
      <family val="2"/>
      <scheme val="minor"/>
    </font>
    <font>
      <b/>
      <u/>
      <sz val="9"/>
      <name val="Arial"/>
      <family val="2"/>
    </font>
    <font>
      <b/>
      <u/>
      <sz val="9"/>
      <name val="Arial"/>
      <family val="2"/>
      <scheme val="minor"/>
    </font>
    <font>
      <sz val="9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vertAlign val="superscript"/>
      <sz val="9"/>
      <color theme="0"/>
      <name val="Arial"/>
      <family val="2"/>
      <scheme val="minor"/>
    </font>
    <font>
      <sz val="9"/>
      <name val="Arial"/>
      <family val="2"/>
      <scheme val="minor"/>
    </font>
    <font>
      <b/>
      <sz val="9"/>
      <name val="Arial"/>
      <family val="2"/>
    </font>
    <font>
      <b/>
      <sz val="9"/>
      <color rgb="FF000000"/>
      <name val="Arial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Calibri"/>
      <family val="2"/>
    </font>
    <font>
      <sz val="10"/>
      <color rgb="FF000000"/>
      <name val="Arial"/>
      <family val="2"/>
      <scheme val="minor"/>
    </font>
    <font>
      <sz val="8"/>
      <color theme="0"/>
      <name val="Arial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/>
      <right style="thin">
        <color theme="0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</borders>
  <cellStyleXfs count="82">
    <xf numFmtId="0" fontId="0" fillId="0" borderId="0"/>
    <xf numFmtId="0" fontId="1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7" fillId="0" borderId="0"/>
    <xf numFmtId="0" fontId="3" fillId="0" borderId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5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23" borderId="0" applyNumberFormat="0" applyBorder="0" applyAlignment="0" applyProtection="0"/>
    <xf numFmtId="0" fontId="37" fillId="7" borderId="0" applyNumberFormat="0" applyBorder="0" applyAlignment="0" applyProtection="0"/>
    <xf numFmtId="0" fontId="38" fillId="24" borderId="10" applyNumberFormat="0" applyAlignment="0" applyProtection="0"/>
    <xf numFmtId="0" fontId="39" fillId="25" borderId="11" applyNumberFormat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8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1" borderId="10" applyNumberFormat="0" applyAlignment="0" applyProtection="0"/>
    <xf numFmtId="0" fontId="47" fillId="0" borderId="15" applyNumberFormat="0" applyFill="0" applyAlignment="0" applyProtection="0"/>
    <xf numFmtId="0" fontId="48" fillId="26" borderId="0" applyNumberFormat="0" applyBorder="0" applyAlignment="0" applyProtection="0"/>
    <xf numFmtId="0" fontId="3" fillId="0" borderId="0"/>
    <xf numFmtId="0" fontId="7" fillId="0" borderId="0"/>
    <xf numFmtId="0" fontId="7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9" fillId="0" borderId="0"/>
    <xf numFmtId="0" fontId="49" fillId="0" borderId="0"/>
    <xf numFmtId="0" fontId="49" fillId="0" borderId="0"/>
    <xf numFmtId="0" fontId="3" fillId="0" borderId="0"/>
    <xf numFmtId="0" fontId="3" fillId="0" borderId="0"/>
    <xf numFmtId="0" fontId="35" fillId="0" borderId="0"/>
    <xf numFmtId="0" fontId="7" fillId="0" borderId="0"/>
    <xf numFmtId="0" fontId="3" fillId="0" borderId="0"/>
    <xf numFmtId="0" fontId="49" fillId="27" borderId="16" applyNumberFormat="0" applyFont="0" applyAlignment="0" applyProtection="0"/>
    <xf numFmtId="0" fontId="50" fillId="24" borderId="17" applyNumberFormat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495">
    <xf numFmtId="0" fontId="0" fillId="0" borderId="0" xfId="0"/>
    <xf numFmtId="0" fontId="10" fillId="0" borderId="0" xfId="0" applyFont="1"/>
    <xf numFmtId="49" fontId="11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0" fontId="12" fillId="3" borderId="5" xfId="0" applyNumberFormat="1" applyFont="1" applyFill="1" applyBorder="1" applyAlignment="1">
      <alignment horizontal="left" vertical="center"/>
    </xf>
    <xf numFmtId="0" fontId="16" fillId="0" borderId="0" xfId="0" applyFont="1"/>
    <xf numFmtId="49" fontId="9" fillId="2" borderId="0" xfId="0" applyNumberFormat="1" applyFont="1" applyFill="1" applyBorder="1" applyAlignment="1">
      <alignment vertical="center"/>
    </xf>
    <xf numFmtId="49" fontId="9" fillId="2" borderId="0" xfId="0" applyNumberFormat="1" applyFont="1" applyFill="1" applyBorder="1" applyAlignment="1">
      <alignment horizontal="left" vertical="center"/>
    </xf>
    <xf numFmtId="49" fontId="16" fillId="0" borderId="0" xfId="0" applyNumberFormat="1" applyFont="1" applyAlignment="1">
      <alignment vertical="center"/>
    </xf>
    <xf numFmtId="49" fontId="16" fillId="0" borderId="0" xfId="0" applyNumberFormat="1" applyFont="1" applyFill="1" applyAlignment="1">
      <alignment vertical="center"/>
    </xf>
    <xf numFmtId="0" fontId="8" fillId="3" borderId="7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16" fillId="0" borderId="6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39" fontId="8" fillId="3" borderId="7" xfId="0" applyNumberFormat="1" applyFont="1" applyFill="1" applyBorder="1" applyAlignment="1">
      <alignment horizontal="center" vertical="center"/>
    </xf>
    <xf numFmtId="0" fontId="16" fillId="2" borderId="9" xfId="0" applyFont="1" applyFill="1" applyBorder="1"/>
    <xf numFmtId="0" fontId="19" fillId="0" borderId="1" xfId="0" applyFont="1" applyBorder="1"/>
    <xf numFmtId="0" fontId="19" fillId="0" borderId="0" xfId="0" applyFont="1"/>
    <xf numFmtId="2" fontId="8" fillId="0" borderId="7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12" fillId="3" borderId="3" xfId="0" applyNumberFormat="1" applyFont="1" applyFill="1" applyBorder="1" applyAlignment="1">
      <alignment horizontal="left" vertical="center"/>
    </xf>
    <xf numFmtId="0" fontId="19" fillId="2" borderId="0" xfId="0" applyFont="1" applyFill="1" applyBorder="1"/>
    <xf numFmtId="0" fontId="20" fillId="2" borderId="0" xfId="0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vertical="center"/>
    </xf>
    <xf numFmtId="49" fontId="15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/>
    <xf numFmtId="49" fontId="13" fillId="0" borderId="0" xfId="0" applyNumberFormat="1" applyFont="1" applyFill="1" applyAlignment="1">
      <alignment horizontal="center" vertical="center"/>
    </xf>
    <xf numFmtId="0" fontId="22" fillId="2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top"/>
    </xf>
    <xf numFmtId="49" fontId="9" fillId="2" borderId="9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0" fontId="25" fillId="0" borderId="0" xfId="0" applyFont="1"/>
    <xf numFmtId="49" fontId="14" fillId="0" borderId="0" xfId="0" applyNumberFormat="1" applyFont="1" applyFill="1" applyAlignment="1">
      <alignment horizontal="center" vertical="center"/>
    </xf>
    <xf numFmtId="49" fontId="25" fillId="0" borderId="0" xfId="0" applyNumberFormat="1" applyFont="1" applyAlignment="1">
      <alignment horizontal="left" vertical="center"/>
    </xf>
    <xf numFmtId="14" fontId="21" fillId="2" borderId="0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2" fontId="8" fillId="3" borderId="7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8" fillId="3" borderId="0" xfId="0" applyNumberFormat="1" applyFont="1" applyFill="1" applyBorder="1" applyAlignment="1">
      <alignment horizontal="center" vertical="center"/>
    </xf>
    <xf numFmtId="164" fontId="8" fillId="0" borderId="7" xfId="0" quotePrefix="1" applyNumberFormat="1" applyFont="1" applyFill="1" applyBorder="1" applyAlignment="1">
      <alignment horizontal="center" vertical="center"/>
    </xf>
    <xf numFmtId="0" fontId="27" fillId="3" borderId="7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 wrapText="1"/>
    </xf>
    <xf numFmtId="164" fontId="8" fillId="0" borderId="0" xfId="0" quotePrefix="1" applyNumberFormat="1" applyFont="1" applyFill="1" applyBorder="1" applyAlignment="1">
      <alignment horizontal="center" vertical="center"/>
    </xf>
    <xf numFmtId="164" fontId="8" fillId="3" borderId="7" xfId="0" applyNumberFormat="1" applyFont="1" applyFill="1" applyBorder="1" applyAlignment="1">
      <alignment horizontal="center" vertical="center"/>
    </xf>
    <xf numFmtId="164" fontId="8" fillId="0" borderId="7" xfId="0" quotePrefix="1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1" fontId="8" fillId="0" borderId="7" xfId="0" quotePrefix="1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center" wrapText="1"/>
    </xf>
    <xf numFmtId="0" fontId="27" fillId="5" borderId="7" xfId="0" applyNumberFormat="1" applyFont="1" applyFill="1" applyBorder="1" applyAlignment="1">
      <alignment horizontal="center" vertical="center"/>
    </xf>
    <xf numFmtId="49" fontId="28" fillId="5" borderId="0" xfId="0" applyNumberFormat="1" applyFont="1" applyFill="1" applyAlignment="1">
      <alignment horizontal="center" vertical="center"/>
    </xf>
    <xf numFmtId="9" fontId="8" fillId="3" borderId="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49" fontId="10" fillId="0" borderId="0" xfId="0" applyNumberFormat="1" applyFont="1" applyFill="1" applyBorder="1" applyAlignment="1">
      <alignment vertical="center"/>
    </xf>
    <xf numFmtId="49" fontId="9" fillId="2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horizontal="left" vertical="center"/>
    </xf>
    <xf numFmtId="0" fontId="15" fillId="0" borderId="1" xfId="0" applyFont="1" applyBorder="1"/>
    <xf numFmtId="0" fontId="15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15" fillId="0" borderId="0" xfId="0" applyFont="1"/>
    <xf numFmtId="49" fontId="10" fillId="0" borderId="0" xfId="0" applyNumberFormat="1" applyFont="1" applyAlignment="1">
      <alignment vertical="center"/>
    </xf>
    <xf numFmtId="49" fontId="10" fillId="2" borderId="0" xfId="0" applyNumberFormat="1" applyFont="1" applyFill="1" applyBorder="1" applyAlignment="1">
      <alignment vertical="center"/>
    </xf>
    <xf numFmtId="49" fontId="11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/>
    </xf>
    <xf numFmtId="164" fontId="32" fillId="0" borderId="7" xfId="0" quotePrefix="1" applyNumberFormat="1" applyFont="1" applyFill="1" applyBorder="1" applyAlignment="1">
      <alignment horizontal="center" vertical="center"/>
    </xf>
    <xf numFmtId="0" fontId="32" fillId="3" borderId="7" xfId="0" applyNumberFormat="1" applyFont="1" applyFill="1" applyBorder="1" applyAlignment="1">
      <alignment horizontal="center" vertical="center"/>
    </xf>
    <xf numFmtId="164" fontId="32" fillId="0" borderId="7" xfId="0" applyNumberFormat="1" applyFont="1" applyFill="1" applyBorder="1" applyAlignment="1">
      <alignment horizontal="center" vertical="center"/>
    </xf>
    <xf numFmtId="164" fontId="32" fillId="0" borderId="7" xfId="0" applyNumberFormat="1" applyFont="1" applyFill="1" applyBorder="1" applyAlignment="1">
      <alignment horizontal="center" vertical="center" wrapText="1"/>
    </xf>
    <xf numFmtId="164" fontId="32" fillId="0" borderId="7" xfId="0" quotePrefix="1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0" fontId="11" fillId="2" borderId="0" xfId="0" applyFont="1" applyFill="1" applyBorder="1"/>
    <xf numFmtId="0" fontId="30" fillId="2" borderId="0" xfId="0" applyFont="1" applyFill="1" applyBorder="1" applyAlignment="1">
      <alignment horizontal="center" vertical="center"/>
    </xf>
    <xf numFmtId="0" fontId="11" fillId="0" borderId="0" xfId="0" applyFont="1"/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horizontal="left" vertical="center"/>
    </xf>
    <xf numFmtId="165" fontId="27" fillId="3" borderId="7" xfId="0" applyNumberFormat="1" applyFont="1" applyFill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0" fontId="17" fillId="2" borderId="0" xfId="0" applyFont="1" applyFill="1" applyBorder="1" applyAlignment="1">
      <alignment vertical="top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horizontal="left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Alignment="1"/>
    <xf numFmtId="0" fontId="33" fillId="0" borderId="0" xfId="0" applyFont="1"/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horizontal="left" vertical="center"/>
    </xf>
    <xf numFmtId="0" fontId="16" fillId="0" borderId="0" xfId="0" applyFont="1" applyFill="1"/>
    <xf numFmtId="49" fontId="10" fillId="0" borderId="0" xfId="0" applyNumberFormat="1" applyFont="1" applyAlignment="1">
      <alignment horizontal="left" vertical="center"/>
    </xf>
    <xf numFmtId="0" fontId="30" fillId="2" borderId="0" xfId="0" applyNumberFormat="1" applyFont="1" applyFill="1" applyBorder="1" applyAlignment="1">
      <alignment horizontal="center" vertical="center" wrapText="1"/>
    </xf>
    <xf numFmtId="165" fontId="8" fillId="0" borderId="7" xfId="0" quotePrefix="1" applyNumberFormat="1" applyFont="1" applyFill="1" applyBorder="1" applyAlignment="1">
      <alignment horizontal="center" vertical="center"/>
    </xf>
    <xf numFmtId="168" fontId="8" fillId="0" borderId="7" xfId="0" applyNumberFormat="1" applyFont="1" applyFill="1" applyBorder="1" applyAlignment="1">
      <alignment horizontal="center" vertical="center"/>
    </xf>
    <xf numFmtId="168" fontId="8" fillId="3" borderId="7" xfId="0" applyNumberFormat="1" applyFont="1" applyFill="1" applyBorder="1" applyAlignment="1">
      <alignment horizontal="center" vertical="center"/>
    </xf>
    <xf numFmtId="168" fontId="8" fillId="0" borderId="7" xfId="0" quotePrefix="1" applyNumberFormat="1" applyFont="1" applyFill="1" applyBorder="1" applyAlignment="1">
      <alignment horizontal="center" vertical="center"/>
    </xf>
    <xf numFmtId="1" fontId="8" fillId="3" borderId="7" xfId="0" applyNumberFormat="1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vertical="top"/>
    </xf>
    <xf numFmtId="14" fontId="22" fillId="2" borderId="0" xfId="0" applyNumberFormat="1" applyFont="1" applyFill="1" applyBorder="1" applyAlignment="1">
      <alignment vertical="center" wrapText="1"/>
    </xf>
    <xf numFmtId="49" fontId="9" fillId="2" borderId="19" xfId="0" applyNumberFormat="1" applyFont="1" applyFill="1" applyBorder="1" applyAlignment="1">
      <alignment vertical="center"/>
    </xf>
    <xf numFmtId="49" fontId="9" fillId="2" borderId="19" xfId="0" applyNumberFormat="1" applyFont="1" applyFill="1" applyBorder="1" applyAlignment="1">
      <alignment horizontal="left" vertical="center"/>
    </xf>
    <xf numFmtId="0" fontId="8" fillId="0" borderId="33" xfId="0" applyNumberFormat="1" applyFont="1" applyFill="1" applyBorder="1" applyAlignment="1">
      <alignment horizontal="center" vertical="center"/>
    </xf>
    <xf numFmtId="0" fontId="8" fillId="3" borderId="33" xfId="0" applyNumberFormat="1" applyFont="1" applyFill="1" applyBorder="1" applyAlignment="1">
      <alignment horizontal="center" vertical="center"/>
    </xf>
    <xf numFmtId="49" fontId="30" fillId="2" borderId="19" xfId="0" applyNumberFormat="1" applyFont="1" applyFill="1" applyBorder="1" applyAlignment="1">
      <alignment vertical="center"/>
    </xf>
    <xf numFmtId="49" fontId="30" fillId="2" borderId="19" xfId="0" applyNumberFormat="1" applyFont="1" applyFill="1" applyBorder="1" applyAlignment="1">
      <alignment horizontal="left" vertical="center"/>
    </xf>
    <xf numFmtId="0" fontId="29" fillId="2" borderId="21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 vertical="center"/>
    </xf>
    <xf numFmtId="0" fontId="30" fillId="2" borderId="20" xfId="0" applyNumberFormat="1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/>
    </xf>
    <xf numFmtId="0" fontId="8" fillId="0" borderId="22" xfId="0" applyNumberFormat="1" applyFont="1" applyFill="1" applyBorder="1" applyAlignment="1">
      <alignment horizontal="left" vertical="center" indent="1"/>
    </xf>
    <xf numFmtId="49" fontId="11" fillId="0" borderId="0" xfId="0" applyNumberFormat="1" applyFont="1" applyAlignment="1">
      <alignment horizontal="left"/>
    </xf>
    <xf numFmtId="0" fontId="30" fillId="2" borderId="7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wrapText="1"/>
    </xf>
    <xf numFmtId="0" fontId="16" fillId="2" borderId="7" xfId="0" applyFont="1" applyFill="1" applyBorder="1"/>
    <xf numFmtId="49" fontId="8" fillId="0" borderId="9" xfId="0" applyNumberFormat="1" applyFont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/>
    </xf>
    <xf numFmtId="164" fontId="8" fillId="0" borderId="9" xfId="0" quotePrefix="1" applyNumberFormat="1" applyFont="1" applyFill="1" applyBorder="1" applyAlignment="1">
      <alignment horizontal="center" vertical="center"/>
    </xf>
    <xf numFmtId="0" fontId="8" fillId="3" borderId="9" xfId="0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left" vertical="center"/>
    </xf>
    <xf numFmtId="0" fontId="17" fillId="2" borderId="7" xfId="0" applyFont="1" applyFill="1" applyBorder="1" applyAlignment="1">
      <alignment vertical="top"/>
    </xf>
    <xf numFmtId="49" fontId="9" fillId="2" borderId="7" xfId="0" applyNumberFormat="1" applyFont="1" applyFill="1" applyBorder="1" applyAlignment="1">
      <alignment horizontal="center" vertical="center" wrapText="1"/>
    </xf>
    <xf numFmtId="49" fontId="9" fillId="2" borderId="28" xfId="0" applyNumberFormat="1" applyFont="1" applyFill="1" applyBorder="1" applyAlignment="1">
      <alignment vertical="center"/>
    </xf>
    <xf numFmtId="166" fontId="29" fillId="2" borderId="29" xfId="0" applyNumberFormat="1" applyFont="1" applyFill="1" applyBorder="1" applyAlignment="1">
      <alignment horizontal="center" vertical="center" wrapText="1"/>
    </xf>
    <xf numFmtId="0" fontId="8" fillId="0" borderId="31" xfId="0" applyNumberFormat="1" applyFont="1" applyFill="1" applyBorder="1" applyAlignment="1">
      <alignment horizontal="left" vertical="center" indent="1"/>
    </xf>
    <xf numFmtId="49" fontId="9" fillId="2" borderId="8" xfId="0" applyNumberFormat="1" applyFont="1" applyFill="1" applyBorder="1" applyAlignment="1">
      <alignment vertical="center"/>
    </xf>
    <xf numFmtId="14" fontId="22" fillId="2" borderId="8" xfId="0" applyNumberFormat="1" applyFont="1" applyFill="1" applyBorder="1" applyAlignment="1">
      <alignment vertical="center" wrapText="1"/>
    </xf>
    <xf numFmtId="14" fontId="29" fillId="2" borderId="8" xfId="0" applyNumberFormat="1" applyFont="1" applyFill="1" applyBorder="1" applyAlignment="1">
      <alignment horizontal="center" vertical="center" wrapText="1"/>
    </xf>
    <xf numFmtId="14" fontId="29" fillId="2" borderId="8" xfId="0" quotePrefix="1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14" fontId="21" fillId="2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left" vertical="center" indent="1"/>
    </xf>
    <xf numFmtId="0" fontId="8" fillId="0" borderId="7" xfId="0" applyNumberFormat="1" applyFont="1" applyFill="1" applyBorder="1" applyAlignment="1">
      <alignment horizontal="left" vertical="center" indent="1"/>
    </xf>
    <xf numFmtId="164" fontId="32" fillId="0" borderId="9" xfId="0" quotePrefix="1" applyNumberFormat="1" applyFont="1" applyFill="1" applyBorder="1" applyAlignment="1">
      <alignment horizontal="center" vertical="center"/>
    </xf>
    <xf numFmtId="0" fontId="10" fillId="3" borderId="9" xfId="0" applyNumberFormat="1" applyFont="1" applyFill="1" applyBorder="1" applyAlignment="1">
      <alignment horizontal="center" vertical="center"/>
    </xf>
    <xf numFmtId="0" fontId="32" fillId="3" borderId="9" xfId="0" applyNumberFormat="1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vertical="top"/>
    </xf>
    <xf numFmtId="49" fontId="30" fillId="2" borderId="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/>
    <xf numFmtId="49" fontId="30" fillId="2" borderId="7" xfId="0" applyNumberFormat="1" applyFont="1" applyFill="1" applyBorder="1" applyAlignment="1">
      <alignment vertical="center"/>
    </xf>
    <xf numFmtId="0" fontId="32" fillId="0" borderId="9" xfId="0" applyNumberFormat="1" applyFont="1" applyFill="1" applyBorder="1" applyAlignment="1">
      <alignment horizontal="left" vertical="center" indent="1"/>
    </xf>
    <xf numFmtId="0" fontId="32" fillId="0" borderId="7" xfId="0" applyNumberFormat="1" applyFont="1" applyFill="1" applyBorder="1" applyAlignment="1">
      <alignment horizontal="left" vertical="center" indent="1"/>
    </xf>
    <xf numFmtId="14" fontId="22" fillId="2" borderId="9" xfId="0" applyNumberFormat="1" applyFont="1" applyFill="1" applyBorder="1" applyAlignment="1">
      <alignment vertical="center" wrapText="1"/>
    </xf>
    <xf numFmtId="49" fontId="9" fillId="2" borderId="7" xfId="0" applyNumberFormat="1" applyFont="1" applyFill="1" applyBorder="1" applyAlignment="1">
      <alignment vertical="top"/>
    </xf>
    <xf numFmtId="14" fontId="22" fillId="2" borderId="7" xfId="0" applyNumberFormat="1" applyFont="1" applyFill="1" applyBorder="1" applyAlignment="1">
      <alignment vertical="center" wrapText="1"/>
    </xf>
    <xf numFmtId="0" fontId="8" fillId="0" borderId="8" xfId="0" applyNumberFormat="1" applyFont="1" applyFill="1" applyBorder="1" applyAlignment="1">
      <alignment horizontal="left" vertical="center" indent="1"/>
    </xf>
    <xf numFmtId="49" fontId="8" fillId="0" borderId="8" xfId="0" applyNumberFormat="1" applyFont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8" fillId="3" borderId="8" xfId="0" applyNumberFormat="1" applyFont="1" applyFill="1" applyBorder="1" applyAlignment="1">
      <alignment horizontal="center" vertical="center"/>
    </xf>
    <xf numFmtId="0" fontId="27" fillId="3" borderId="9" xfId="0" applyNumberFormat="1" applyFont="1" applyFill="1" applyBorder="1" applyAlignment="1">
      <alignment horizontal="center" vertical="center"/>
    </xf>
    <xf numFmtId="164" fontId="8" fillId="0" borderId="8" xfId="0" quotePrefix="1" applyNumberFormat="1" applyFont="1" applyFill="1" applyBorder="1" applyAlignment="1">
      <alignment horizontal="center" vertical="center"/>
    </xf>
    <xf numFmtId="1" fontId="8" fillId="0" borderId="9" xfId="0" quotePrefix="1" applyNumberFormat="1" applyFont="1" applyFill="1" applyBorder="1" applyAlignment="1">
      <alignment horizontal="center" vertical="center"/>
    </xf>
    <xf numFmtId="2" fontId="8" fillId="0" borderId="9" xfId="0" applyNumberFormat="1" applyFont="1" applyFill="1" applyBorder="1" applyAlignment="1">
      <alignment horizontal="center" vertical="center"/>
    </xf>
    <xf numFmtId="49" fontId="8" fillId="0" borderId="7" xfId="0" applyNumberFormat="1" applyFont="1" applyBorder="1" applyAlignment="1">
      <alignment horizontal="left" vertical="center" indent="1"/>
    </xf>
    <xf numFmtId="0" fontId="8" fillId="3" borderId="7" xfId="0" applyNumberFormat="1" applyFont="1" applyFill="1" applyBorder="1" applyAlignment="1">
      <alignment horizontal="left" vertical="center" indent="1"/>
    </xf>
    <xf numFmtId="14" fontId="22" fillId="2" borderId="0" xfId="0" applyNumberFormat="1" applyFont="1" applyFill="1" applyBorder="1" applyAlignment="1">
      <alignment horizontal="center" wrapText="1"/>
    </xf>
    <xf numFmtId="9" fontId="8" fillId="3" borderId="9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 vertical="center" indent="1"/>
    </xf>
    <xf numFmtId="0" fontId="17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quotePrefix="1" applyFont="1" applyAlignment="1">
      <alignment vertical="center" wrapText="1"/>
    </xf>
    <xf numFmtId="0" fontId="8" fillId="0" borderId="0" xfId="0" applyFont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horizontal="left" vertical="center"/>
    </xf>
    <xf numFmtId="49" fontId="9" fillId="2" borderId="7" xfId="0" applyNumberFormat="1" applyFont="1" applyFill="1" applyBorder="1" applyAlignment="1">
      <alignment horizontal="left" vertical="center"/>
    </xf>
    <xf numFmtId="0" fontId="30" fillId="2" borderId="37" xfId="0" applyFont="1" applyFill="1" applyBorder="1" applyAlignment="1">
      <alignment horizontal="center" vertical="center" wrapText="1"/>
    </xf>
    <xf numFmtId="0" fontId="30" fillId="2" borderId="24" xfId="0" applyFont="1" applyFill="1" applyBorder="1" applyAlignment="1">
      <alignment horizontal="center" vertical="top"/>
    </xf>
    <xf numFmtId="0" fontId="30" fillId="2" borderId="29" xfId="0" applyFont="1" applyFill="1" applyBorder="1" applyAlignment="1">
      <alignment horizontal="center"/>
    </xf>
    <xf numFmtId="0" fontId="30" fillId="2" borderId="38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7" fillId="0" borderId="0" xfId="0" quotePrefix="1" applyFont="1" applyAlignment="1">
      <alignment horizontal="center" vertical="center"/>
    </xf>
    <xf numFmtId="49" fontId="7" fillId="0" borderId="0" xfId="0" quotePrefix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quotePrefix="1" applyFont="1" applyAlignment="1">
      <alignment horizontal="center" vertical="center" wrapText="1"/>
    </xf>
    <xf numFmtId="0" fontId="8" fillId="0" borderId="0" xfId="0" quotePrefix="1" applyFont="1" applyAlignment="1">
      <alignment vertical="center"/>
    </xf>
    <xf numFmtId="0" fontId="33" fillId="0" borderId="0" xfId="0" applyFont="1" applyBorder="1"/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49" fontId="2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49" fontId="55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29" fillId="2" borderId="32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30" fillId="2" borderId="19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vertical="center"/>
    </xf>
    <xf numFmtId="0" fontId="16" fillId="0" borderId="0" xfId="0" applyFont="1" applyAlignment="1"/>
    <xf numFmtId="0" fontId="16" fillId="0" borderId="0" xfId="0" quotePrefix="1" applyFont="1" applyAlignment="1">
      <alignment vertical="center"/>
    </xf>
    <xf numFmtId="49" fontId="14" fillId="0" borderId="0" xfId="0" applyNumberFormat="1" applyFont="1" applyFill="1" applyAlignment="1">
      <alignment horizontal="center"/>
    </xf>
    <xf numFmtId="49" fontId="34" fillId="0" borderId="0" xfId="0" applyNumberFormat="1" applyFont="1" applyFill="1" applyAlignment="1">
      <alignment horizontal="center"/>
    </xf>
    <xf numFmtId="49" fontId="13" fillId="0" borderId="0" xfId="0" applyNumberFormat="1" applyFont="1" applyFill="1" applyAlignment="1">
      <alignment horizontal="center"/>
    </xf>
    <xf numFmtId="49" fontId="10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horizontal="center"/>
    </xf>
    <xf numFmtId="0" fontId="16" fillId="0" borderId="0" xfId="0" quotePrefix="1" applyFont="1" applyAlignment="1">
      <alignment horizontal="center" wrapText="1"/>
    </xf>
    <xf numFmtId="0" fontId="16" fillId="0" borderId="0" xfId="0" quotePrefix="1" applyFont="1" applyAlignment="1">
      <alignment horizontal="center"/>
    </xf>
    <xf numFmtId="2" fontId="32" fillId="3" borderId="7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14" fontId="29" fillId="2" borderId="19" xfId="0" applyNumberFormat="1" applyFont="1" applyFill="1" applyBorder="1" applyAlignment="1">
      <alignment horizontal="center" vertical="center" wrapText="1"/>
    </xf>
    <xf numFmtId="14" fontId="29" fillId="2" borderId="32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14" fontId="17" fillId="2" borderId="19" xfId="0" applyNumberFormat="1" applyFont="1" applyFill="1" applyBorder="1" applyAlignment="1">
      <alignment horizontal="center" vertical="center" wrapText="1"/>
    </xf>
    <xf numFmtId="14" fontId="17" fillId="2" borderId="32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14" fontId="21" fillId="2" borderId="19" xfId="0" applyNumberFormat="1" applyFont="1" applyFill="1" applyBorder="1" applyAlignment="1">
      <alignment horizontal="center" vertical="center" wrapText="1"/>
    </xf>
    <xf numFmtId="14" fontId="21" fillId="2" borderId="32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30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165" fontId="8" fillId="3" borderId="7" xfId="0" applyNumberFormat="1" applyFont="1" applyFill="1" applyBorder="1" applyAlignment="1">
      <alignment horizontal="center" vertical="center"/>
    </xf>
    <xf numFmtId="14" fontId="21" fillId="2" borderId="9" xfId="0" applyNumberFormat="1" applyFont="1" applyFill="1" applyBorder="1" applyAlignment="1">
      <alignment horizontal="center" vertical="center" wrapText="1"/>
    </xf>
    <xf numFmtId="0" fontId="27" fillId="0" borderId="7" xfId="0" applyNumberFormat="1" applyFont="1" applyFill="1" applyBorder="1" applyAlignment="1">
      <alignment horizontal="center" vertical="center"/>
    </xf>
    <xf numFmtId="167" fontId="27" fillId="3" borderId="7" xfId="0" applyNumberFormat="1" applyFont="1" applyFill="1" applyBorder="1" applyAlignment="1">
      <alignment horizontal="center" vertical="center"/>
    </xf>
    <xf numFmtId="10" fontId="8" fillId="3" borderId="9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Border="1" applyAlignment="1">
      <alignment horizontal="center" vertical="center"/>
    </xf>
    <xf numFmtId="0" fontId="30" fillId="2" borderId="38" xfId="0" applyFont="1" applyFill="1" applyBorder="1" applyAlignment="1">
      <alignment horizontal="left" vertical="center" wrapText="1"/>
    </xf>
    <xf numFmtId="0" fontId="30" fillId="2" borderId="21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left" vertical="center"/>
    </xf>
    <xf numFmtId="0" fontId="30" fillId="2" borderId="0" xfId="0" applyNumberFormat="1" applyFont="1" applyFill="1" applyBorder="1" applyAlignment="1">
      <alignment horizontal="center" vertical="center" wrapText="1"/>
    </xf>
    <xf numFmtId="0" fontId="30" fillId="2" borderId="19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49" fontId="10" fillId="0" borderId="0" xfId="0" applyNumberFormat="1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14" fontId="22" fillId="2" borderId="0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vertical="center"/>
    </xf>
    <xf numFmtId="49" fontId="9" fillId="2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32" fillId="0" borderId="43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10" fillId="0" borderId="0" xfId="0" applyFont="1" applyBorder="1"/>
    <xf numFmtId="0" fontId="30" fillId="2" borderId="21" xfId="0" applyNumberFormat="1" applyFont="1" applyFill="1" applyBorder="1" applyAlignment="1">
      <alignment vertical="center" wrapText="1"/>
    </xf>
    <xf numFmtId="0" fontId="30" fillId="2" borderId="0" xfId="0" applyNumberFormat="1" applyFont="1" applyFill="1" applyBorder="1" applyAlignment="1">
      <alignment vertical="center" wrapText="1"/>
    </xf>
    <xf numFmtId="0" fontId="30" fillId="2" borderId="19" xfId="0" applyNumberFormat="1" applyFont="1" applyFill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164" fontId="8" fillId="0" borderId="42" xfId="0" quotePrefix="1" applyNumberFormat="1" applyFont="1" applyFill="1" applyBorder="1" applyAlignment="1">
      <alignment horizontal="center" vertical="center"/>
    </xf>
    <xf numFmtId="164" fontId="8" fillId="0" borderId="3" xfId="0" quotePrefix="1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 wrapText="1"/>
    </xf>
    <xf numFmtId="49" fontId="9" fillId="2" borderId="41" xfId="0" applyNumberFormat="1" applyFont="1" applyFill="1" applyBorder="1" applyAlignment="1">
      <alignment horizontal="center" vertical="center" wrapText="1"/>
    </xf>
    <xf numFmtId="0" fontId="8" fillId="3" borderId="42" xfId="0" applyNumberFormat="1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/>
    </xf>
    <xf numFmtId="164" fontId="32" fillId="0" borderId="5" xfId="0" quotePrefix="1" applyNumberFormat="1" applyFont="1" applyFill="1" applyBorder="1" applyAlignment="1">
      <alignment horizontal="center" vertical="center"/>
    </xf>
    <xf numFmtId="164" fontId="32" fillId="0" borderId="5" xfId="0" applyNumberFormat="1" applyFont="1" applyFill="1" applyBorder="1" applyAlignment="1">
      <alignment horizontal="center" vertical="center"/>
    </xf>
    <xf numFmtId="167" fontId="32" fillId="0" borderId="5" xfId="0" applyNumberFormat="1" applyFont="1" applyFill="1" applyBorder="1" applyAlignment="1">
      <alignment horizontal="center" vertical="center"/>
    </xf>
    <xf numFmtId="49" fontId="32" fillId="0" borderId="5" xfId="0" applyNumberFormat="1" applyFont="1" applyBorder="1" applyAlignment="1">
      <alignment horizontal="center" vertical="center"/>
    </xf>
    <xf numFmtId="0" fontId="32" fillId="3" borderId="3" xfId="0" applyNumberFormat="1" applyFont="1" applyFill="1" applyBorder="1" applyAlignment="1">
      <alignment horizontal="center" vertical="center"/>
    </xf>
    <xf numFmtId="0" fontId="10" fillId="3" borderId="7" xfId="0" applyNumberFormat="1" applyFont="1" applyFill="1" applyBorder="1" applyAlignment="1">
      <alignment horizontal="center" vertical="center"/>
    </xf>
    <xf numFmtId="0" fontId="10" fillId="3" borderId="45" xfId="0" applyNumberFormat="1" applyFont="1" applyFill="1" applyBorder="1" applyAlignment="1">
      <alignment horizontal="center" vertical="center"/>
    </xf>
    <xf numFmtId="0" fontId="32" fillId="3" borderId="45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 wrapText="1"/>
    </xf>
    <xf numFmtId="164" fontId="33" fillId="0" borderId="3" xfId="0" applyNumberFormat="1" applyFont="1" applyFill="1" applyBorder="1" applyAlignment="1">
      <alignment horizontal="center" vertical="center"/>
    </xf>
    <xf numFmtId="164" fontId="33" fillId="0" borderId="7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>
      <alignment horizontal="center" vertical="center"/>
    </xf>
    <xf numFmtId="0" fontId="8" fillId="3" borderId="49" xfId="0" applyNumberFormat="1" applyFont="1" applyFill="1" applyBorder="1" applyAlignment="1">
      <alignment horizontal="center" vertical="center"/>
    </xf>
    <xf numFmtId="0" fontId="27" fillId="3" borderId="49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27" fillId="3" borderId="3" xfId="0" applyNumberFormat="1" applyFont="1" applyFill="1" applyBorder="1" applyAlignment="1">
      <alignment horizontal="center" vertical="center"/>
    </xf>
    <xf numFmtId="0" fontId="8" fillId="0" borderId="7" xfId="0" quotePrefix="1" applyNumberFormat="1" applyFont="1" applyFill="1" applyBorder="1" applyAlignment="1">
      <alignment horizontal="center" vertical="center"/>
    </xf>
    <xf numFmtId="0" fontId="27" fillId="0" borderId="3" xfId="0" quotePrefix="1" applyNumberFormat="1" applyFont="1" applyFill="1" applyBorder="1" applyAlignment="1">
      <alignment horizontal="center" vertical="center"/>
    </xf>
    <xf numFmtId="0" fontId="33" fillId="0" borderId="49" xfId="0" quotePrefix="1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33" fillId="3" borderId="9" xfId="0" applyNumberFormat="1" applyFont="1" applyFill="1" applyBorder="1" applyAlignment="1">
      <alignment horizontal="center" vertical="center"/>
    </xf>
    <xf numFmtId="0" fontId="33" fillId="3" borderId="7" xfId="0" applyNumberFormat="1" applyFont="1" applyFill="1" applyBorder="1" applyAlignment="1">
      <alignment horizontal="center" vertical="center"/>
    </xf>
    <xf numFmtId="14" fontId="29" fillId="2" borderId="19" xfId="0" applyNumberFormat="1" applyFont="1" applyFill="1" applyBorder="1" applyAlignment="1">
      <alignment horizontal="center" vertical="center"/>
    </xf>
    <xf numFmtId="0" fontId="30" fillId="2" borderId="19" xfId="0" applyNumberFormat="1" applyFont="1" applyFill="1" applyBorder="1" applyAlignment="1">
      <alignment horizontal="center" vertical="center"/>
    </xf>
    <xf numFmtId="166" fontId="29" fillId="2" borderId="19" xfId="0" applyNumberFormat="1" applyFont="1" applyFill="1" applyBorder="1" applyAlignment="1">
      <alignment vertical="center" wrapText="1"/>
    </xf>
    <xf numFmtId="166" fontId="29" fillId="2" borderId="32" xfId="0" applyNumberFormat="1" applyFont="1" applyFill="1" applyBorder="1" applyAlignment="1">
      <alignment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166" fontId="30" fillId="2" borderId="19" xfId="0" applyNumberFormat="1" applyFont="1" applyFill="1" applyBorder="1" applyAlignment="1">
      <alignment horizontal="center" vertical="center" wrapText="1"/>
    </xf>
    <xf numFmtId="0" fontId="30" fillId="2" borderId="21" xfId="0" applyNumberFormat="1" applyFont="1" applyFill="1" applyBorder="1" applyAlignment="1">
      <alignment horizontal="center" vertical="center"/>
    </xf>
    <xf numFmtId="0" fontId="30" fillId="2" borderId="0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left" vertical="center"/>
    </xf>
    <xf numFmtId="49" fontId="9" fillId="2" borderId="28" xfId="0" applyNumberFormat="1" applyFont="1" applyFill="1" applyBorder="1" applyAlignment="1">
      <alignment horizontal="left" vertical="center" wrapText="1"/>
    </xf>
    <xf numFmtId="9" fontId="8" fillId="0" borderId="9" xfId="0" quotePrefix="1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left"/>
    </xf>
    <xf numFmtId="49" fontId="9" fillId="2" borderId="0" xfId="0" applyNumberFormat="1" applyFont="1" applyFill="1" applyBorder="1" applyAlignment="1">
      <alignment horizontal="left" vertical="top"/>
    </xf>
    <xf numFmtId="49" fontId="9" fillId="2" borderId="0" xfId="0" applyNumberFormat="1" applyFont="1" applyFill="1" applyBorder="1" applyAlignment="1">
      <alignment horizontal="left" vertical="center" wrapText="1"/>
    </xf>
    <xf numFmtId="14" fontId="22" fillId="2" borderId="0" xfId="0" applyNumberFormat="1" applyFont="1" applyFill="1" applyBorder="1" applyAlignment="1">
      <alignment horizontal="left" wrapText="1"/>
    </xf>
    <xf numFmtId="0" fontId="21" fillId="2" borderId="0" xfId="0" applyNumberFormat="1" applyFont="1" applyFill="1" applyBorder="1" applyAlignment="1">
      <alignment horizontal="center" wrapText="1"/>
    </xf>
    <xf numFmtId="0" fontId="16" fillId="0" borderId="7" xfId="0" applyFont="1" applyBorder="1"/>
    <xf numFmtId="9" fontId="8" fillId="3" borderId="0" xfId="0" applyNumberFormat="1" applyFont="1" applyFill="1" applyBorder="1" applyAlignment="1">
      <alignment horizontal="center" vertical="center"/>
    </xf>
    <xf numFmtId="165" fontId="8" fillId="3" borderId="0" xfId="0" applyNumberFormat="1" applyFont="1" applyFill="1" applyBorder="1" applyAlignment="1">
      <alignment horizontal="center" vertical="center"/>
    </xf>
    <xf numFmtId="2" fontId="10" fillId="0" borderId="0" xfId="0" applyNumberFormat="1" applyFont="1"/>
    <xf numFmtId="2" fontId="10" fillId="0" borderId="0" xfId="0" applyNumberFormat="1" applyFont="1" applyFill="1" applyBorder="1" applyAlignment="1">
      <alignment horizontal="left" vertical="center" wrapText="1"/>
    </xf>
    <xf numFmtId="2" fontId="25" fillId="0" borderId="0" xfId="0" applyNumberFormat="1" applyFont="1" applyAlignment="1">
      <alignment horizontal="left" vertical="center"/>
    </xf>
    <xf numFmtId="2" fontId="10" fillId="0" borderId="0" xfId="0" applyNumberFormat="1" applyFont="1" applyAlignment="1">
      <alignment horizontal="left" vertical="center"/>
    </xf>
    <xf numFmtId="1" fontId="10" fillId="0" borderId="0" xfId="0" applyNumberFormat="1" applyFont="1"/>
    <xf numFmtId="1" fontId="10" fillId="0" borderId="0" xfId="0" applyNumberFormat="1" applyFont="1" applyAlignment="1">
      <alignment horizontal="right" vertical="center"/>
    </xf>
    <xf numFmtId="0" fontId="21" fillId="2" borderId="0" xfId="0" applyNumberFormat="1" applyFont="1" applyFill="1" applyBorder="1" applyAlignment="1">
      <alignment horizontal="center" vertical="top" wrapText="1"/>
    </xf>
    <xf numFmtId="14" fontId="22" fillId="2" borderId="0" xfId="0" applyNumberFormat="1" applyFont="1" applyFill="1" applyBorder="1" applyAlignment="1">
      <alignment horizontal="center" vertical="top" wrapText="1"/>
    </xf>
    <xf numFmtId="14" fontId="22" fillId="2" borderId="0" xfId="0" applyNumberFormat="1" applyFont="1" applyFill="1" applyBorder="1" applyAlignment="1">
      <alignment horizontal="left" vertical="top" wrapText="1"/>
    </xf>
    <xf numFmtId="164" fontId="8" fillId="0" borderId="3" xfId="0" quotePrefix="1" applyNumberFormat="1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1" fontId="8" fillId="3" borderId="3" xfId="0" applyNumberFormat="1" applyFont="1" applyFill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49" fontId="9" fillId="2" borderId="9" xfId="0" applyNumberFormat="1" applyFont="1" applyFill="1" applyBorder="1" applyAlignment="1">
      <alignment vertical="center" wrapText="1"/>
    </xf>
    <xf numFmtId="2" fontId="10" fillId="0" borderId="0" xfId="0" applyNumberFormat="1" applyFont="1" applyAlignment="1">
      <alignment horizontal="left"/>
    </xf>
    <xf numFmtId="14" fontId="21" fillId="2" borderId="21" xfId="0" quotePrefix="1" applyNumberFormat="1" applyFont="1" applyFill="1" applyBorder="1" applyAlignment="1">
      <alignment horizontal="center" vertical="center" wrapText="1"/>
    </xf>
    <xf numFmtId="14" fontId="21" fillId="2" borderId="0" xfId="0" quotePrefix="1" applyNumberFormat="1" applyFont="1" applyFill="1" applyBorder="1" applyAlignment="1">
      <alignment horizontal="center" vertical="center" wrapText="1"/>
    </xf>
    <xf numFmtId="14" fontId="21" fillId="2" borderId="20" xfId="0" quotePrefix="1" applyNumberFormat="1" applyFont="1" applyFill="1" applyBorder="1" applyAlignment="1">
      <alignment horizontal="center" vertical="center" wrapText="1"/>
    </xf>
    <xf numFmtId="14" fontId="21" fillId="2" borderId="19" xfId="0" quotePrefix="1" applyNumberFormat="1" applyFont="1" applyFill="1" applyBorder="1" applyAlignment="1">
      <alignment horizontal="center" vertical="center" wrapText="1"/>
    </xf>
    <xf numFmtId="14" fontId="21" fillId="2" borderId="21" xfId="0" applyNumberFormat="1" applyFont="1" applyFill="1" applyBorder="1" applyAlignment="1">
      <alignment horizontal="center" vertical="center" wrapText="1"/>
    </xf>
    <xf numFmtId="14" fontId="29" fillId="2" borderId="21" xfId="0" applyNumberFormat="1" applyFont="1" applyFill="1" applyBorder="1" applyAlignment="1">
      <alignment horizontal="center" vertical="center" wrapText="1"/>
    </xf>
    <xf numFmtId="14" fontId="29" fillId="2" borderId="0" xfId="0" quotePrefix="1" applyNumberFormat="1" applyFont="1" applyFill="1" applyBorder="1" applyAlignment="1">
      <alignment horizontal="center" vertical="center" wrapText="1"/>
    </xf>
    <xf numFmtId="14" fontId="29" fillId="2" borderId="0" xfId="0" applyNumberFormat="1" applyFont="1" applyFill="1" applyBorder="1" applyAlignment="1">
      <alignment horizontal="center" vertical="center" wrapText="1"/>
    </xf>
    <xf numFmtId="14" fontId="29" fillId="2" borderId="20" xfId="0" quotePrefix="1" applyNumberFormat="1" applyFont="1" applyFill="1" applyBorder="1" applyAlignment="1">
      <alignment horizontal="center" vertical="center" wrapText="1"/>
    </xf>
    <xf numFmtId="14" fontId="29" fillId="2" borderId="21" xfId="0" quotePrefix="1" applyNumberFormat="1" applyFont="1" applyFill="1" applyBorder="1" applyAlignment="1">
      <alignment horizontal="center" vertical="center" wrapText="1"/>
    </xf>
    <xf numFmtId="14" fontId="29" fillId="2" borderId="19" xfId="0" quotePrefix="1" applyNumberFormat="1" applyFont="1" applyFill="1" applyBorder="1" applyAlignment="1">
      <alignment horizontal="center" vertical="center" wrapText="1"/>
    </xf>
    <xf numFmtId="14" fontId="29" fillId="2" borderId="19" xfId="0" applyNumberFormat="1" applyFont="1" applyFill="1" applyBorder="1" applyAlignment="1">
      <alignment vertical="center" wrapText="1"/>
    </xf>
    <xf numFmtId="14" fontId="29" fillId="2" borderId="20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Border="1"/>
    <xf numFmtId="2" fontId="8" fillId="0" borderId="0" xfId="0" applyNumberFormat="1" applyFont="1"/>
    <xf numFmtId="2" fontId="8" fillId="0" borderId="0" xfId="0" applyNumberFormat="1" applyFont="1" applyAlignment="1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2" fontId="0" fillId="0" borderId="0" xfId="0" applyNumberFormat="1"/>
    <xf numFmtId="2" fontId="30" fillId="2" borderId="7" xfId="0" applyNumberFormat="1" applyFont="1" applyFill="1" applyBorder="1" applyAlignment="1">
      <alignment horizontal="center" vertical="center" wrapText="1"/>
    </xf>
    <xf numFmtId="167" fontId="8" fillId="0" borderId="7" xfId="0" applyNumberFormat="1" applyFont="1" applyFill="1" applyBorder="1" applyAlignment="1">
      <alignment horizontal="center" vertical="center"/>
    </xf>
    <xf numFmtId="49" fontId="24" fillId="0" borderId="0" xfId="0" applyNumberFormat="1" applyFont="1" applyAlignment="1">
      <alignment horizontal="center"/>
    </xf>
    <xf numFmtId="1" fontId="16" fillId="0" borderId="0" xfId="0" applyNumberFormat="1" applyFont="1"/>
    <xf numFmtId="165" fontId="16" fillId="0" borderId="0" xfId="0" applyNumberFormat="1" applyFont="1"/>
    <xf numFmtId="0" fontId="30" fillId="2" borderId="7" xfId="0" applyFont="1" applyFill="1" applyBorder="1" applyAlignment="1">
      <alignment horizontal="left" wrapText="1"/>
    </xf>
    <xf numFmtId="166" fontId="30" fillId="2" borderId="29" xfId="0" quotePrefix="1" applyNumberFormat="1" applyFont="1" applyFill="1" applyBorder="1" applyAlignment="1">
      <alignment horizontal="center" vertical="center" wrapText="1"/>
    </xf>
    <xf numFmtId="166" fontId="30" fillId="2" borderId="29" xfId="0" applyNumberFormat="1" applyFont="1" applyFill="1" applyBorder="1" applyAlignment="1">
      <alignment horizontal="center" vertical="center" wrapText="1"/>
    </xf>
    <xf numFmtId="166" fontId="30" fillId="2" borderId="28" xfId="0" quotePrefix="1" applyNumberFormat="1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/>
    </xf>
    <xf numFmtId="2" fontId="27" fillId="3" borderId="5" xfId="0" applyNumberFormat="1" applyFont="1" applyFill="1" applyBorder="1" applyAlignment="1">
      <alignment horizontal="center" vertical="center"/>
    </xf>
    <xf numFmtId="0" fontId="16" fillId="2" borderId="45" xfId="0" applyFont="1" applyFill="1" applyBorder="1"/>
    <xf numFmtId="0" fontId="8" fillId="3" borderId="5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6" fontId="22" fillId="2" borderId="29" xfId="0" quotePrefix="1" applyNumberFormat="1" applyFont="1" applyFill="1" applyBorder="1" applyAlignment="1">
      <alignment horizontal="center" vertical="center" wrapText="1"/>
    </xf>
    <xf numFmtId="166" fontId="22" fillId="2" borderId="28" xfId="0" quotePrefix="1" applyNumberFormat="1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25" xfId="0" applyFont="1" applyFill="1" applyBorder="1" applyAlignment="1">
      <alignment horizontal="center" vertical="center" wrapText="1"/>
    </xf>
    <xf numFmtId="0" fontId="30" fillId="2" borderId="40" xfId="0" applyFont="1" applyFill="1" applyBorder="1" applyAlignment="1">
      <alignment horizontal="center" vertical="center" wrapText="1"/>
    </xf>
    <xf numFmtId="0" fontId="32" fillId="0" borderId="41" xfId="0" applyFont="1" applyBorder="1" applyAlignment="1">
      <alignment horizontal="left" vertical="center" wrapText="1"/>
    </xf>
    <xf numFmtId="0" fontId="32" fillId="0" borderId="42" xfId="0" applyFont="1" applyBorder="1" applyAlignment="1">
      <alignment horizontal="left" vertical="center" wrapText="1"/>
    </xf>
    <xf numFmtId="0" fontId="32" fillId="0" borderId="41" xfId="0" applyFont="1" applyBorder="1" applyAlignment="1">
      <alignment horizontal="left" vertical="center"/>
    </xf>
    <xf numFmtId="0" fontId="32" fillId="0" borderId="42" xfId="0" applyFont="1" applyBorder="1" applyAlignment="1">
      <alignment horizontal="left" vertical="center"/>
    </xf>
    <xf numFmtId="0" fontId="30" fillId="2" borderId="28" xfId="0" applyFont="1" applyFill="1" applyBorder="1" applyAlignment="1">
      <alignment horizontal="center" vertical="center" wrapText="1"/>
    </xf>
    <xf numFmtId="0" fontId="30" fillId="2" borderId="26" xfId="0" applyFont="1" applyFill="1" applyBorder="1" applyAlignment="1">
      <alignment horizontal="center" vertical="center" wrapText="1"/>
    </xf>
    <xf numFmtId="169" fontId="32" fillId="0" borderId="41" xfId="0" applyNumberFormat="1" applyFont="1" applyBorder="1" applyAlignment="1">
      <alignment horizontal="center" vertical="center"/>
    </xf>
    <xf numFmtId="169" fontId="32" fillId="0" borderId="42" xfId="0" applyNumberFormat="1" applyFont="1" applyBorder="1" applyAlignment="1">
      <alignment horizontal="center" vertical="center"/>
    </xf>
    <xf numFmtId="3" fontId="32" fillId="0" borderId="41" xfId="0" applyNumberFormat="1" applyFont="1" applyBorder="1" applyAlignment="1">
      <alignment horizontal="center" vertical="center"/>
    </xf>
    <xf numFmtId="3" fontId="32" fillId="0" borderId="42" xfId="0" applyNumberFormat="1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3" fontId="32" fillId="0" borderId="41" xfId="0" applyNumberFormat="1" applyFont="1" applyBorder="1" applyAlignment="1">
      <alignment horizontal="center" vertical="center" wrapText="1"/>
    </xf>
    <xf numFmtId="3" fontId="32" fillId="0" borderId="8" xfId="0" applyNumberFormat="1" applyFont="1" applyBorder="1" applyAlignment="1">
      <alignment horizontal="center" vertical="center"/>
    </xf>
    <xf numFmtId="3" fontId="32" fillId="0" borderId="9" xfId="0" applyNumberFormat="1" applyFont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2" fontId="32" fillId="0" borderId="0" xfId="0" applyNumberFormat="1" applyFont="1" applyBorder="1" applyAlignment="1">
      <alignment horizontal="center" vertical="center"/>
    </xf>
    <xf numFmtId="2" fontId="32" fillId="0" borderId="9" xfId="0" applyNumberFormat="1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/>
    </xf>
    <xf numFmtId="2" fontId="32" fillId="0" borderId="9" xfId="0" applyNumberFormat="1" applyFont="1" applyFill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0" fillId="2" borderId="7" xfId="0" applyFont="1" applyFill="1" applyBorder="1" applyAlignment="1">
      <alignment horizontal="left" vertical="center" wrapText="1" indent="1"/>
    </xf>
    <xf numFmtId="0" fontId="32" fillId="0" borderId="0" xfId="0" quotePrefix="1" applyFont="1" applyFill="1" applyBorder="1" applyAlignment="1">
      <alignment horizontal="center" vertical="center"/>
    </xf>
    <xf numFmtId="0" fontId="32" fillId="0" borderId="9" xfId="0" quotePrefix="1" applyFont="1" applyFill="1" applyBorder="1" applyAlignment="1">
      <alignment horizontal="center" vertical="center"/>
    </xf>
    <xf numFmtId="0" fontId="32" fillId="0" borderId="8" xfId="0" quotePrefix="1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32" fillId="0" borderId="8" xfId="0" quotePrefix="1" applyFont="1" applyBorder="1" applyAlignment="1">
      <alignment horizontal="center" vertical="center"/>
    </xf>
    <xf numFmtId="0" fontId="32" fillId="0" borderId="9" xfId="0" quotePrefix="1" applyFont="1" applyBorder="1" applyAlignment="1">
      <alignment horizontal="center" vertical="center"/>
    </xf>
    <xf numFmtId="0" fontId="32" fillId="0" borderId="0" xfId="0" quotePrefix="1" applyFont="1" applyBorder="1" applyAlignment="1">
      <alignment horizontal="center" vertical="center" wrapText="1"/>
    </xf>
    <xf numFmtId="0" fontId="32" fillId="0" borderId="48" xfId="0" quotePrefix="1" applyFont="1" applyBorder="1" applyAlignment="1">
      <alignment horizontal="center" vertical="center"/>
    </xf>
    <xf numFmtId="0" fontId="32" fillId="0" borderId="47" xfId="0" quotePrefix="1" applyFont="1" applyBorder="1" applyAlignment="1">
      <alignment horizontal="center" vertical="center"/>
    </xf>
    <xf numFmtId="0" fontId="32" fillId="0" borderId="9" xfId="0" quotePrefix="1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41" xfId="0" quotePrefix="1" applyFont="1" applyFill="1" applyBorder="1" applyAlignment="1">
      <alignment horizontal="center" vertical="center"/>
    </xf>
    <xf numFmtId="0" fontId="32" fillId="0" borderId="42" xfId="0" quotePrefix="1" applyFont="1" applyFill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32" fillId="0" borderId="46" xfId="0" quotePrefix="1" applyFont="1" applyFill="1" applyBorder="1" applyAlignment="1">
      <alignment horizontal="center" vertical="center"/>
    </xf>
    <xf numFmtId="0" fontId="32" fillId="0" borderId="47" xfId="0" quotePrefix="1" applyFont="1" applyFill="1" applyBorder="1" applyAlignment="1">
      <alignment horizontal="center" vertical="center"/>
    </xf>
    <xf numFmtId="0" fontId="32" fillId="0" borderId="41" xfId="0" quotePrefix="1" applyFont="1" applyBorder="1" applyAlignment="1">
      <alignment horizontal="left" vertical="center" wrapText="1"/>
    </xf>
    <xf numFmtId="0" fontId="32" fillId="0" borderId="42" xfId="0" quotePrefix="1" applyFont="1" applyBorder="1" applyAlignment="1">
      <alignment horizontal="left" vertical="center" wrapText="1"/>
    </xf>
    <xf numFmtId="2" fontId="32" fillId="0" borderId="48" xfId="0" applyNumberFormat="1" applyFont="1" applyFill="1" applyBorder="1" applyAlignment="1">
      <alignment horizontal="center" vertical="center"/>
    </xf>
    <xf numFmtId="2" fontId="32" fillId="0" borderId="47" xfId="0" applyNumberFormat="1" applyFont="1" applyFill="1" applyBorder="1" applyAlignment="1">
      <alignment horizontal="center" vertical="center"/>
    </xf>
    <xf numFmtId="0" fontId="30" fillId="2" borderId="33" xfId="0" applyFont="1" applyFill="1" applyBorder="1" applyAlignment="1">
      <alignment horizontal="center" vertical="center" wrapText="1"/>
    </xf>
    <xf numFmtId="0" fontId="30" fillId="2" borderId="35" xfId="0" applyFont="1" applyFill="1" applyBorder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  <xf numFmtId="0" fontId="30" fillId="2" borderId="36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30" fillId="2" borderId="24" xfId="0" applyFont="1" applyFill="1" applyBorder="1" applyAlignment="1">
      <alignment horizontal="center" vertical="center" wrapText="1"/>
    </xf>
    <xf numFmtId="0" fontId="30" fillId="2" borderId="38" xfId="0" applyFont="1" applyFill="1" applyBorder="1" applyAlignment="1">
      <alignment horizontal="left" vertical="center" wrapText="1"/>
    </xf>
    <xf numFmtId="0" fontId="30" fillId="2" borderId="27" xfId="0" applyFont="1" applyFill="1" applyBorder="1" applyAlignment="1">
      <alignment horizontal="left" vertical="center" wrapText="1"/>
    </xf>
    <xf numFmtId="0" fontId="30" fillId="2" borderId="34" xfId="0" applyFont="1" applyFill="1" applyBorder="1" applyAlignment="1">
      <alignment horizontal="left" vertical="center" wrapText="1"/>
    </xf>
    <xf numFmtId="166" fontId="30" fillId="2" borderId="30" xfId="0" quotePrefix="1" applyNumberFormat="1" applyFont="1" applyFill="1" applyBorder="1" applyAlignment="1">
      <alignment horizontal="center" vertical="center" wrapText="1"/>
    </xf>
    <xf numFmtId="166" fontId="30" fillId="2" borderId="28" xfId="0" quotePrefix="1" applyNumberFormat="1" applyFont="1" applyFill="1" applyBorder="1" applyAlignment="1">
      <alignment horizontal="center" vertical="center" wrapText="1"/>
    </xf>
    <xf numFmtId="166" fontId="30" fillId="2" borderId="30" xfId="0" applyNumberFormat="1" applyFont="1" applyFill="1" applyBorder="1" applyAlignment="1">
      <alignment horizontal="center" vertical="center" wrapText="1"/>
    </xf>
    <xf numFmtId="166" fontId="30" fillId="2" borderId="8" xfId="0" applyNumberFormat="1" applyFont="1" applyFill="1" applyBorder="1" applyAlignment="1">
      <alignment horizontal="center" vertical="center" wrapText="1"/>
    </xf>
    <xf numFmtId="166" fontId="30" fillId="2" borderId="28" xfId="0" applyNumberFormat="1" applyFont="1" applyFill="1" applyBorder="1" applyAlignment="1">
      <alignment horizontal="center" vertical="center" wrapText="1"/>
    </xf>
    <xf numFmtId="166" fontId="30" fillId="2" borderId="50" xfId="0" quotePrefix="1" applyNumberFormat="1" applyFont="1" applyFill="1" applyBorder="1" applyAlignment="1">
      <alignment horizontal="center" vertical="center" wrapText="1"/>
    </xf>
    <xf numFmtId="166" fontId="30" fillId="2" borderId="51" xfId="0" quotePrefix="1" applyNumberFormat="1" applyFont="1" applyFill="1" applyBorder="1" applyAlignment="1">
      <alignment horizontal="center" vertical="center" wrapText="1"/>
    </xf>
    <xf numFmtId="0" fontId="30" fillId="2" borderId="50" xfId="0" applyNumberFormat="1" applyFont="1" applyFill="1" applyBorder="1" applyAlignment="1">
      <alignment horizontal="center" vertical="center" wrapText="1"/>
    </xf>
    <xf numFmtId="0" fontId="30" fillId="2" borderId="52" xfId="0" applyNumberFormat="1" applyFont="1" applyFill="1" applyBorder="1" applyAlignment="1">
      <alignment horizontal="center" vertical="center" wrapText="1"/>
    </xf>
    <xf numFmtId="0" fontId="30" fillId="2" borderId="51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vertical="center"/>
    </xf>
    <xf numFmtId="49" fontId="9" fillId="2" borderId="29" xfId="0" applyNumberFormat="1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166" fontId="30" fillId="2" borderId="8" xfId="0" quotePrefix="1" applyNumberFormat="1" applyFont="1" applyFill="1" applyBorder="1" applyAlignment="1">
      <alignment horizontal="center" vertical="center" wrapText="1"/>
    </xf>
    <xf numFmtId="49" fontId="30" fillId="2" borderId="28" xfId="0" applyNumberFormat="1" applyFont="1" applyFill="1" applyBorder="1" applyAlignment="1">
      <alignment horizontal="center" vertical="center" wrapText="1"/>
    </xf>
    <xf numFmtId="49" fontId="30" fillId="2" borderId="19" xfId="0" applyNumberFormat="1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9" fillId="2" borderId="3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166" fontId="22" fillId="2" borderId="30" xfId="0" quotePrefix="1" applyNumberFormat="1" applyFont="1" applyFill="1" applyBorder="1" applyAlignment="1">
      <alignment horizontal="center" vertical="center" wrapText="1"/>
    </xf>
    <xf numFmtId="166" fontId="22" fillId="2" borderId="8" xfId="0" quotePrefix="1" applyNumberFormat="1" applyFont="1" applyFill="1" applyBorder="1" applyAlignment="1">
      <alignment horizontal="center" vertical="center" wrapText="1"/>
    </xf>
    <xf numFmtId="166" fontId="22" fillId="2" borderId="28" xfId="0" quotePrefix="1" applyNumberFormat="1" applyFont="1" applyFill="1" applyBorder="1" applyAlignment="1">
      <alignment horizontal="center" vertical="center" wrapText="1"/>
    </xf>
    <xf numFmtId="166" fontId="22" fillId="2" borderId="30" xfId="0" applyNumberFormat="1" applyFont="1" applyFill="1" applyBorder="1" applyAlignment="1">
      <alignment horizontal="center" vertical="center" wrapText="1"/>
    </xf>
    <xf numFmtId="166" fontId="22" fillId="2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49" fontId="9" fillId="2" borderId="30" xfId="0" applyNumberFormat="1" applyFont="1" applyFill="1" applyBorder="1" applyAlignment="1">
      <alignment horizontal="center" vertical="center" wrapText="1"/>
    </xf>
    <xf numFmtId="49" fontId="9" fillId="2" borderId="21" xfId="0" applyNumberFormat="1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66" fontId="22" fillId="2" borderId="28" xfId="0" applyNumberFormat="1" applyFont="1" applyFill="1" applyBorder="1" applyAlignment="1">
      <alignment horizontal="center" vertical="center" wrapText="1"/>
    </xf>
    <xf numFmtId="0" fontId="16" fillId="0" borderId="0" xfId="0" quotePrefix="1" applyFont="1" applyAlignment="1">
      <alignment horizontal="center" vertical="center"/>
    </xf>
    <xf numFmtId="49" fontId="25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left" vertical="center"/>
    </xf>
    <xf numFmtId="0" fontId="17" fillId="2" borderId="7" xfId="0" applyFont="1" applyFill="1" applyBorder="1" applyAlignment="1">
      <alignment vertical="center"/>
    </xf>
    <xf numFmtId="49" fontId="9" fillId="2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</cellXfs>
  <cellStyles count="82">
    <cellStyle name="20% - Accent1 2" xfId="8" xr:uid="{00000000-0005-0000-0000-000000000000}"/>
    <cellStyle name="20% - Accent2 2" xfId="9" xr:uid="{00000000-0005-0000-0000-000001000000}"/>
    <cellStyle name="20% - Accent3 2" xfId="10" xr:uid="{00000000-0005-0000-0000-000002000000}"/>
    <cellStyle name="20% - Accent4 2" xfId="11" xr:uid="{00000000-0005-0000-0000-000003000000}"/>
    <cellStyle name="20% - Accent5 2" xfId="12" xr:uid="{00000000-0005-0000-0000-000004000000}"/>
    <cellStyle name="20% - Accent6 2" xfId="13" xr:uid="{00000000-0005-0000-0000-000005000000}"/>
    <cellStyle name="40% - Accent1 2" xfId="14" xr:uid="{00000000-0005-0000-0000-000006000000}"/>
    <cellStyle name="40% - Accent2 2" xfId="15" xr:uid="{00000000-0005-0000-0000-000007000000}"/>
    <cellStyle name="40% - Accent3 2" xfId="16" xr:uid="{00000000-0005-0000-0000-000008000000}"/>
    <cellStyle name="40% - Accent4 2" xfId="17" xr:uid="{00000000-0005-0000-0000-000009000000}"/>
    <cellStyle name="40% - Accent5 2" xfId="18" xr:uid="{00000000-0005-0000-0000-00000A000000}"/>
    <cellStyle name="40% - Accent6 2" xfId="19" xr:uid="{00000000-0005-0000-0000-00000B000000}"/>
    <cellStyle name="60% - Accent1 2" xfId="20" xr:uid="{00000000-0005-0000-0000-00000C000000}"/>
    <cellStyle name="60% - Accent2 2" xfId="21" xr:uid="{00000000-0005-0000-0000-00000D000000}"/>
    <cellStyle name="60% - Accent3 2" xfId="22" xr:uid="{00000000-0005-0000-0000-00000E000000}"/>
    <cellStyle name="60% - Accent4 2" xfId="23" xr:uid="{00000000-0005-0000-0000-00000F000000}"/>
    <cellStyle name="60% - Accent5 2" xfId="24" xr:uid="{00000000-0005-0000-0000-000010000000}"/>
    <cellStyle name="60% - Accent6 2" xfId="25" xr:uid="{00000000-0005-0000-0000-000011000000}"/>
    <cellStyle name="Accent1 2" xfId="26" xr:uid="{00000000-0005-0000-0000-000012000000}"/>
    <cellStyle name="Accent2 2" xfId="27" xr:uid="{00000000-0005-0000-0000-000013000000}"/>
    <cellStyle name="Accent3 2" xfId="28" xr:uid="{00000000-0005-0000-0000-000014000000}"/>
    <cellStyle name="Accent4 2" xfId="29" xr:uid="{00000000-0005-0000-0000-000015000000}"/>
    <cellStyle name="Accent5 2" xfId="30" xr:uid="{00000000-0005-0000-0000-000016000000}"/>
    <cellStyle name="Accent6 2" xfId="31" xr:uid="{00000000-0005-0000-0000-000017000000}"/>
    <cellStyle name="Bad 2" xfId="32" xr:uid="{00000000-0005-0000-0000-000018000000}"/>
    <cellStyle name="Calculation 2" xfId="33" xr:uid="{00000000-0005-0000-0000-000019000000}"/>
    <cellStyle name="Check Cell 2" xfId="34" xr:uid="{00000000-0005-0000-0000-00001A000000}"/>
    <cellStyle name="Comma 2" xfId="35" xr:uid="{00000000-0005-0000-0000-00001B000000}"/>
    <cellStyle name="Comma 2 2" xfId="36" xr:uid="{00000000-0005-0000-0000-00001C000000}"/>
    <cellStyle name="Comma 2 3" xfId="37" xr:uid="{00000000-0005-0000-0000-00001D000000}"/>
    <cellStyle name="Comma 3" xfId="38" xr:uid="{00000000-0005-0000-0000-00001E000000}"/>
    <cellStyle name="Comma 4" xfId="39" xr:uid="{00000000-0005-0000-0000-00001F000000}"/>
    <cellStyle name="Comma 4 2" xfId="40" xr:uid="{00000000-0005-0000-0000-000020000000}"/>
    <cellStyle name="Comma 4 3" xfId="41" xr:uid="{00000000-0005-0000-0000-000021000000}"/>
    <cellStyle name="Comma 4_Appendix C - Soil Results V2" xfId="42" xr:uid="{00000000-0005-0000-0000-000022000000}"/>
    <cellStyle name="Comma 5" xfId="43" xr:uid="{00000000-0005-0000-0000-000023000000}"/>
    <cellStyle name="Comma 5 2" xfId="44" xr:uid="{00000000-0005-0000-0000-000024000000}"/>
    <cellStyle name="Comma 6" xfId="45" xr:uid="{00000000-0005-0000-0000-000025000000}"/>
    <cellStyle name="Comma 7" xfId="46" xr:uid="{00000000-0005-0000-0000-000026000000}"/>
    <cellStyle name="Comma 7 2" xfId="47" xr:uid="{00000000-0005-0000-0000-000027000000}"/>
    <cellStyle name="Explanatory Text 2" xfId="48" xr:uid="{00000000-0005-0000-0000-000028000000}"/>
    <cellStyle name="Good 2" xfId="49" xr:uid="{00000000-0005-0000-0000-000029000000}"/>
    <cellStyle name="Heading 1 2" xfId="50" xr:uid="{00000000-0005-0000-0000-00002A000000}"/>
    <cellStyle name="Heading 2 2" xfId="51" xr:uid="{00000000-0005-0000-0000-00002B000000}"/>
    <cellStyle name="Heading 3 2" xfId="52" xr:uid="{00000000-0005-0000-0000-00002C000000}"/>
    <cellStyle name="Heading 4 2" xfId="53" xr:uid="{00000000-0005-0000-0000-00002D000000}"/>
    <cellStyle name="Input 2" xfId="54" xr:uid="{00000000-0005-0000-0000-00002E000000}"/>
    <cellStyle name="Linked Cell 2" xfId="55" xr:uid="{00000000-0005-0000-0000-00002F000000}"/>
    <cellStyle name="Neutral 2" xfId="56" xr:uid="{00000000-0005-0000-0000-000030000000}"/>
    <cellStyle name="Normal" xfId="0" builtinId="0"/>
    <cellStyle name="Normal 10" xfId="5" xr:uid="{00000000-0005-0000-0000-000032000000}"/>
    <cellStyle name="Normal 10 2" xfId="57" xr:uid="{00000000-0005-0000-0000-000033000000}"/>
    <cellStyle name="Normal 10 3" xfId="78" xr:uid="{00000000-0005-0000-0000-000034000000}"/>
    <cellStyle name="Normal 11" xfId="6" xr:uid="{00000000-0005-0000-0000-000035000000}"/>
    <cellStyle name="Normal 12" xfId="7" xr:uid="{00000000-0005-0000-0000-000036000000}"/>
    <cellStyle name="Normal 2" xfId="1" xr:uid="{00000000-0005-0000-0000-000037000000}"/>
    <cellStyle name="Normal 2 2" xfId="59" xr:uid="{00000000-0005-0000-0000-000038000000}"/>
    <cellStyle name="Normal 2 3" xfId="58" xr:uid="{00000000-0005-0000-0000-000039000000}"/>
    <cellStyle name="Normal 3" xfId="2" xr:uid="{00000000-0005-0000-0000-00003A000000}"/>
    <cellStyle name="Normal 4" xfId="3" xr:uid="{00000000-0005-0000-0000-00003B000000}"/>
    <cellStyle name="Normal 4 2" xfId="60" xr:uid="{00000000-0005-0000-0000-00003C000000}"/>
    <cellStyle name="Normal 5" xfId="4" xr:uid="{00000000-0005-0000-0000-00003D000000}"/>
    <cellStyle name="Normal 5 2" xfId="62" xr:uid="{00000000-0005-0000-0000-00003E000000}"/>
    <cellStyle name="Normal 5 3" xfId="63" xr:uid="{00000000-0005-0000-0000-00003F000000}"/>
    <cellStyle name="Normal 5 4" xfId="61" xr:uid="{00000000-0005-0000-0000-000040000000}"/>
    <cellStyle name="Normal 5_Appendix C - Soil Results V2" xfId="64" xr:uid="{00000000-0005-0000-0000-000041000000}"/>
    <cellStyle name="Normal 6" xfId="65" xr:uid="{00000000-0005-0000-0000-000042000000}"/>
    <cellStyle name="Normal 6 2" xfId="66" xr:uid="{00000000-0005-0000-0000-000043000000}"/>
    <cellStyle name="Normal 6_Appendix C - Soil Results V2" xfId="67" xr:uid="{00000000-0005-0000-0000-000044000000}"/>
    <cellStyle name="Normal 7" xfId="68" xr:uid="{00000000-0005-0000-0000-000045000000}"/>
    <cellStyle name="Normal 7 2" xfId="69" xr:uid="{00000000-0005-0000-0000-000046000000}"/>
    <cellStyle name="Normal 7 2 2" xfId="80" xr:uid="{00000000-0005-0000-0000-000047000000}"/>
    <cellStyle name="Normal 7 3" xfId="79" xr:uid="{00000000-0005-0000-0000-000048000000}"/>
    <cellStyle name="Normal 7_Appendix C - Soil Results V2" xfId="70" xr:uid="{00000000-0005-0000-0000-000049000000}"/>
    <cellStyle name="Normal 8" xfId="71" xr:uid="{00000000-0005-0000-0000-00004A000000}"/>
    <cellStyle name="Normal 9" xfId="72" xr:uid="{00000000-0005-0000-0000-00004B000000}"/>
    <cellStyle name="Normal 9 2" xfId="81" xr:uid="{00000000-0005-0000-0000-00004C000000}"/>
    <cellStyle name="Note 2" xfId="73" xr:uid="{00000000-0005-0000-0000-00004D000000}"/>
    <cellStyle name="Output 2" xfId="74" xr:uid="{00000000-0005-0000-0000-00004E000000}"/>
    <cellStyle name="Title 2" xfId="75" xr:uid="{00000000-0005-0000-0000-00004F000000}"/>
    <cellStyle name="Total 2" xfId="76" xr:uid="{00000000-0005-0000-0000-000050000000}"/>
    <cellStyle name="Warning Text 2" xfId="77" xr:uid="{00000000-0005-0000-0000-00005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7EA1"/>
      <rgbColor rgb="00FFFFFF"/>
      <rgbColor rgb="00FF0000"/>
      <rgbColor rgb="0000FF00"/>
      <rgbColor rgb="000000FF"/>
      <rgbColor rgb="00FFFF00"/>
      <rgbColor rgb="00FF00FF"/>
      <rgbColor rgb="0000FFFF"/>
      <rgbColor rgb="0047739C"/>
      <rgbColor rgb="00E6E6E6"/>
      <rgbColor rgb="0038496C"/>
      <rgbColor rgb="00808FA5"/>
      <rgbColor rgb="00800080"/>
      <rgbColor rgb="00CEE7F2"/>
      <rgbColor rgb="00C0C0C0"/>
      <rgbColor rgb="00808080"/>
      <rgbColor rgb="009999FF"/>
      <rgbColor rgb="00993366"/>
      <rgbColor rgb="00FEF9E3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7657B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654653"/>
      <rgbColor rgb="00666699"/>
      <rgbColor rgb="00969696"/>
      <rgbColor rgb="00588D64"/>
      <rgbColor rgb="00339966"/>
      <rgbColor rgb="00EABD00"/>
      <rgbColor rgb="007FBDCF"/>
      <rgbColor rgb="00AE2633"/>
      <rgbColor rgb="00993366"/>
      <rgbColor rgb="00ACAAAA"/>
      <rgbColor rgb="0095971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ARCADIS2011">
  <a:themeElements>
    <a:clrScheme name="Arcadis2015">
      <a:dk1>
        <a:sysClr val="windowText" lastClr="000000"/>
      </a:dk1>
      <a:lt1>
        <a:sysClr val="window" lastClr="FFFFFF"/>
      </a:lt1>
      <a:dk2>
        <a:srgbClr val="55575A"/>
      </a:dk2>
      <a:lt2>
        <a:srgbClr val="B3B3B3"/>
      </a:lt2>
      <a:accent1>
        <a:srgbClr val="E4610F"/>
      </a:accent1>
      <a:accent2>
        <a:srgbClr val="00A9E4"/>
      </a:accent2>
      <a:accent3>
        <a:srgbClr val="E41F13"/>
      </a:accent3>
      <a:accent4>
        <a:srgbClr val="0DA642"/>
      </a:accent4>
      <a:accent5>
        <a:srgbClr val="F8DA40"/>
      </a:accent5>
      <a:accent6>
        <a:srgbClr val="C3D200"/>
      </a:accent6>
      <a:hlink>
        <a:srgbClr val="2E75B5"/>
      </a:hlink>
      <a:folHlink>
        <a:srgbClr val="6F3B55"/>
      </a:folHlink>
    </a:clrScheme>
    <a:fontScheme name="Presentation Title">
      <a:majorFont>
        <a:latin typeface="Arial"/>
        <a:ea typeface=""/>
        <a:cs typeface="Arial"/>
      </a:majorFont>
      <a:minorFont>
        <a:latin typeface="Arial"/>
        <a:ea typeface="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180000" tIns="0" rIns="0" bIns="0" numCol="1" rtlCol="0" anchor="t" anchorCtr="0" compatLnSpc="1">
        <a:prstTxWarp prst="textNoShape">
          <a:avLst/>
        </a:prstTxWarp>
        <a:noAutofit/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50000"/>
          </a:spcBef>
          <a:spcAft>
            <a:spcPct val="0"/>
          </a:spcAft>
          <a:buClrTx/>
          <a:buSzTx/>
          <a:buFontTx/>
          <a:buNone/>
          <a:tabLst/>
          <a:defRPr kumimoji="0" sz="8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  <a:cs typeface="Arial" charset="0"/>
          </a:defRPr>
        </a:defPPr>
      </a:lstStyle>
    </a:spDef>
    <a:lnDef>
      <a:spPr bwMode="auto">
        <a:noFill/>
        <a:ln w="9525" cap="flat" cmpd="sng" algn="ctr">
          <a:solidFill>
            <a:schemeClr val="accent3"/>
          </a:solidFill>
          <a:prstDash val="solid"/>
          <a:round/>
          <a:headEnd type="none" w="med" len="med"/>
          <a:tailEnd type="none" w="med" len="med"/>
        </a:ln>
        <a:effectLst/>
      </a:spPr>
      <a:bodyPr/>
      <a:lstStyle/>
    </a:lnDef>
  </a:objectDefaults>
  <a:extraClrSchemeLst>
    <a:extraClrScheme>
      <a:clrScheme name="Presentation Title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Presentation Title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Presentation Title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Presentation Title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Presentation Title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Presentation Title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topLeftCell="T20" zoomScale="70" zoomScaleNormal="70" zoomScaleSheetLayoutView="100" zoomScalePageLayoutView="85" workbookViewId="0">
      <selection activeCell="AF20" sqref="AF20:AF21"/>
    </sheetView>
  </sheetViews>
  <sheetFormatPr defaultRowHeight="11.5" x14ac:dyDescent="0.25"/>
  <cols>
    <col min="1" max="1" width="17.453125" style="92" customWidth="1"/>
    <col min="2" max="2" width="18.26953125" style="92" customWidth="1"/>
    <col min="3" max="3" width="11.7265625" style="92" customWidth="1"/>
    <col min="4" max="9" width="10.7265625" style="92" customWidth="1"/>
    <col min="10" max="10" width="11.7265625" style="92" customWidth="1"/>
    <col min="11" max="11" width="10.54296875" style="92" hidden="1" customWidth="1"/>
    <col min="12" max="13" width="9.7265625" style="92" hidden="1" customWidth="1"/>
    <col min="14" max="14" width="18.453125" style="92" customWidth="1"/>
    <col min="15" max="16" width="25.54296875" style="92" hidden="1" customWidth="1"/>
    <col min="17" max="17" width="9.7265625" style="92" customWidth="1"/>
    <col min="18" max="36" width="8.7265625" style="92" customWidth="1"/>
    <col min="37" max="276" width="9.1796875" style="92"/>
    <col min="277" max="277" width="3.1796875" style="92" customWidth="1"/>
    <col min="278" max="278" width="14.453125" style="92" bestFit="1" customWidth="1"/>
    <col min="279" max="279" width="10.453125" style="92" customWidth="1"/>
    <col min="280" max="280" width="6" style="92" customWidth="1"/>
    <col min="281" max="281" width="9.1796875" style="92"/>
    <col min="282" max="282" width="6.453125" style="92" customWidth="1"/>
    <col min="283" max="283" width="12.7265625" style="92" customWidth="1"/>
    <col min="284" max="284" width="26" style="92" customWidth="1"/>
    <col min="285" max="285" width="11.54296875" style="92" customWidth="1"/>
    <col min="286" max="286" width="7.54296875" style="92" customWidth="1"/>
    <col min="287" max="287" width="9.453125" style="92" customWidth="1"/>
    <col min="288" max="288" width="12.453125" style="92" customWidth="1"/>
    <col min="289" max="289" width="8.26953125" style="92" customWidth="1"/>
    <col min="290" max="290" width="8.453125" style="92" customWidth="1"/>
    <col min="291" max="291" width="12.1796875" style="92" customWidth="1"/>
    <col min="292" max="532" width="9.1796875" style="92"/>
    <col min="533" max="533" width="3.1796875" style="92" customWidth="1"/>
    <col min="534" max="534" width="14.453125" style="92" bestFit="1" customWidth="1"/>
    <col min="535" max="535" width="10.453125" style="92" customWidth="1"/>
    <col min="536" max="536" width="6" style="92" customWidth="1"/>
    <col min="537" max="537" width="9.1796875" style="92"/>
    <col min="538" max="538" width="6.453125" style="92" customWidth="1"/>
    <col min="539" max="539" width="12.7265625" style="92" customWidth="1"/>
    <col min="540" max="540" width="26" style="92" customWidth="1"/>
    <col min="541" max="541" width="11.54296875" style="92" customWidth="1"/>
    <col min="542" max="542" width="7.54296875" style="92" customWidth="1"/>
    <col min="543" max="543" width="9.453125" style="92" customWidth="1"/>
    <col min="544" max="544" width="12.453125" style="92" customWidth="1"/>
    <col min="545" max="545" width="8.26953125" style="92" customWidth="1"/>
    <col min="546" max="546" width="8.453125" style="92" customWidth="1"/>
    <col min="547" max="547" width="12.1796875" style="92" customWidth="1"/>
    <col min="548" max="788" width="9.1796875" style="92"/>
    <col min="789" max="789" width="3.1796875" style="92" customWidth="1"/>
    <col min="790" max="790" width="14.453125" style="92" bestFit="1" customWidth="1"/>
    <col min="791" max="791" width="10.453125" style="92" customWidth="1"/>
    <col min="792" max="792" width="6" style="92" customWidth="1"/>
    <col min="793" max="793" width="9.1796875" style="92"/>
    <col min="794" max="794" width="6.453125" style="92" customWidth="1"/>
    <col min="795" max="795" width="12.7265625" style="92" customWidth="1"/>
    <col min="796" max="796" width="26" style="92" customWidth="1"/>
    <col min="797" max="797" width="11.54296875" style="92" customWidth="1"/>
    <col min="798" max="798" width="7.54296875" style="92" customWidth="1"/>
    <col min="799" max="799" width="9.453125" style="92" customWidth="1"/>
    <col min="800" max="800" width="12.453125" style="92" customWidth="1"/>
    <col min="801" max="801" width="8.26953125" style="92" customWidth="1"/>
    <col min="802" max="802" width="8.453125" style="92" customWidth="1"/>
    <col min="803" max="803" width="12.1796875" style="92" customWidth="1"/>
    <col min="804" max="1044" width="9.1796875" style="92"/>
    <col min="1045" max="1045" width="3.1796875" style="92" customWidth="1"/>
    <col min="1046" max="1046" width="14.453125" style="92" bestFit="1" customWidth="1"/>
    <col min="1047" max="1047" width="10.453125" style="92" customWidth="1"/>
    <col min="1048" max="1048" width="6" style="92" customWidth="1"/>
    <col min="1049" max="1049" width="9.1796875" style="92"/>
    <col min="1050" max="1050" width="6.453125" style="92" customWidth="1"/>
    <col min="1051" max="1051" width="12.7265625" style="92" customWidth="1"/>
    <col min="1052" max="1052" width="26" style="92" customWidth="1"/>
    <col min="1053" max="1053" width="11.54296875" style="92" customWidth="1"/>
    <col min="1054" max="1054" width="7.54296875" style="92" customWidth="1"/>
    <col min="1055" max="1055" width="9.453125" style="92" customWidth="1"/>
    <col min="1056" max="1056" width="12.453125" style="92" customWidth="1"/>
    <col min="1057" max="1057" width="8.26953125" style="92" customWidth="1"/>
    <col min="1058" max="1058" width="8.453125" style="92" customWidth="1"/>
    <col min="1059" max="1059" width="12.1796875" style="92" customWidth="1"/>
    <col min="1060" max="1300" width="9.1796875" style="92"/>
    <col min="1301" max="1301" width="3.1796875" style="92" customWidth="1"/>
    <col min="1302" max="1302" width="14.453125" style="92" bestFit="1" customWidth="1"/>
    <col min="1303" max="1303" width="10.453125" style="92" customWidth="1"/>
    <col min="1304" max="1304" width="6" style="92" customWidth="1"/>
    <col min="1305" max="1305" width="9.1796875" style="92"/>
    <col min="1306" max="1306" width="6.453125" style="92" customWidth="1"/>
    <col min="1307" max="1307" width="12.7265625" style="92" customWidth="1"/>
    <col min="1308" max="1308" width="26" style="92" customWidth="1"/>
    <col min="1309" max="1309" width="11.54296875" style="92" customWidth="1"/>
    <col min="1310" max="1310" width="7.54296875" style="92" customWidth="1"/>
    <col min="1311" max="1311" width="9.453125" style="92" customWidth="1"/>
    <col min="1312" max="1312" width="12.453125" style="92" customWidth="1"/>
    <col min="1313" max="1313" width="8.26953125" style="92" customWidth="1"/>
    <col min="1314" max="1314" width="8.453125" style="92" customWidth="1"/>
    <col min="1315" max="1315" width="12.1796875" style="92" customWidth="1"/>
    <col min="1316" max="1556" width="9.1796875" style="92"/>
    <col min="1557" max="1557" width="3.1796875" style="92" customWidth="1"/>
    <col min="1558" max="1558" width="14.453125" style="92" bestFit="1" customWidth="1"/>
    <col min="1559" max="1559" width="10.453125" style="92" customWidth="1"/>
    <col min="1560" max="1560" width="6" style="92" customWidth="1"/>
    <col min="1561" max="1561" width="9.1796875" style="92"/>
    <col min="1562" max="1562" width="6.453125" style="92" customWidth="1"/>
    <col min="1563" max="1563" width="12.7265625" style="92" customWidth="1"/>
    <col min="1564" max="1564" width="26" style="92" customWidth="1"/>
    <col min="1565" max="1565" width="11.54296875" style="92" customWidth="1"/>
    <col min="1566" max="1566" width="7.54296875" style="92" customWidth="1"/>
    <col min="1567" max="1567" width="9.453125" style="92" customWidth="1"/>
    <col min="1568" max="1568" width="12.453125" style="92" customWidth="1"/>
    <col min="1569" max="1569" width="8.26953125" style="92" customWidth="1"/>
    <col min="1570" max="1570" width="8.453125" style="92" customWidth="1"/>
    <col min="1571" max="1571" width="12.1796875" style="92" customWidth="1"/>
    <col min="1572" max="1812" width="9.1796875" style="92"/>
    <col min="1813" max="1813" width="3.1796875" style="92" customWidth="1"/>
    <col min="1814" max="1814" width="14.453125" style="92" bestFit="1" customWidth="1"/>
    <col min="1815" max="1815" width="10.453125" style="92" customWidth="1"/>
    <col min="1816" max="1816" width="6" style="92" customWidth="1"/>
    <col min="1817" max="1817" width="9.1796875" style="92"/>
    <col min="1818" max="1818" width="6.453125" style="92" customWidth="1"/>
    <col min="1819" max="1819" width="12.7265625" style="92" customWidth="1"/>
    <col min="1820" max="1820" width="26" style="92" customWidth="1"/>
    <col min="1821" max="1821" width="11.54296875" style="92" customWidth="1"/>
    <col min="1822" max="1822" width="7.54296875" style="92" customWidth="1"/>
    <col min="1823" max="1823" width="9.453125" style="92" customWidth="1"/>
    <col min="1824" max="1824" width="12.453125" style="92" customWidth="1"/>
    <col min="1825" max="1825" width="8.26953125" style="92" customWidth="1"/>
    <col min="1826" max="1826" width="8.453125" style="92" customWidth="1"/>
    <col min="1827" max="1827" width="12.1796875" style="92" customWidth="1"/>
    <col min="1828" max="2068" width="9.1796875" style="92"/>
    <col min="2069" max="2069" width="3.1796875" style="92" customWidth="1"/>
    <col min="2070" max="2070" width="14.453125" style="92" bestFit="1" customWidth="1"/>
    <col min="2071" max="2071" width="10.453125" style="92" customWidth="1"/>
    <col min="2072" max="2072" width="6" style="92" customWidth="1"/>
    <col min="2073" max="2073" width="9.1796875" style="92"/>
    <col min="2074" max="2074" width="6.453125" style="92" customWidth="1"/>
    <col min="2075" max="2075" width="12.7265625" style="92" customWidth="1"/>
    <col min="2076" max="2076" width="26" style="92" customWidth="1"/>
    <col min="2077" max="2077" width="11.54296875" style="92" customWidth="1"/>
    <col min="2078" max="2078" width="7.54296875" style="92" customWidth="1"/>
    <col min="2079" max="2079" width="9.453125" style="92" customWidth="1"/>
    <col min="2080" max="2080" width="12.453125" style="92" customWidth="1"/>
    <col min="2081" max="2081" width="8.26953125" style="92" customWidth="1"/>
    <col min="2082" max="2082" width="8.453125" style="92" customWidth="1"/>
    <col min="2083" max="2083" width="12.1796875" style="92" customWidth="1"/>
    <col min="2084" max="2324" width="9.1796875" style="92"/>
    <col min="2325" max="2325" width="3.1796875" style="92" customWidth="1"/>
    <col min="2326" max="2326" width="14.453125" style="92" bestFit="1" customWidth="1"/>
    <col min="2327" max="2327" width="10.453125" style="92" customWidth="1"/>
    <col min="2328" max="2328" width="6" style="92" customWidth="1"/>
    <col min="2329" max="2329" width="9.1796875" style="92"/>
    <col min="2330" max="2330" width="6.453125" style="92" customWidth="1"/>
    <col min="2331" max="2331" width="12.7265625" style="92" customWidth="1"/>
    <col min="2332" max="2332" width="26" style="92" customWidth="1"/>
    <col min="2333" max="2333" width="11.54296875" style="92" customWidth="1"/>
    <col min="2334" max="2334" width="7.54296875" style="92" customWidth="1"/>
    <col min="2335" max="2335" width="9.453125" style="92" customWidth="1"/>
    <col min="2336" max="2336" width="12.453125" style="92" customWidth="1"/>
    <col min="2337" max="2337" width="8.26953125" style="92" customWidth="1"/>
    <col min="2338" max="2338" width="8.453125" style="92" customWidth="1"/>
    <col min="2339" max="2339" width="12.1796875" style="92" customWidth="1"/>
    <col min="2340" max="2580" width="9.1796875" style="92"/>
    <col min="2581" max="2581" width="3.1796875" style="92" customWidth="1"/>
    <col min="2582" max="2582" width="14.453125" style="92" bestFit="1" customWidth="1"/>
    <col min="2583" max="2583" width="10.453125" style="92" customWidth="1"/>
    <col min="2584" max="2584" width="6" style="92" customWidth="1"/>
    <col min="2585" max="2585" width="9.1796875" style="92"/>
    <col min="2586" max="2586" width="6.453125" style="92" customWidth="1"/>
    <col min="2587" max="2587" width="12.7265625" style="92" customWidth="1"/>
    <col min="2588" max="2588" width="26" style="92" customWidth="1"/>
    <col min="2589" max="2589" width="11.54296875" style="92" customWidth="1"/>
    <col min="2590" max="2590" width="7.54296875" style="92" customWidth="1"/>
    <col min="2591" max="2591" width="9.453125" style="92" customWidth="1"/>
    <col min="2592" max="2592" width="12.453125" style="92" customWidth="1"/>
    <col min="2593" max="2593" width="8.26953125" style="92" customWidth="1"/>
    <col min="2594" max="2594" width="8.453125" style="92" customWidth="1"/>
    <col min="2595" max="2595" width="12.1796875" style="92" customWidth="1"/>
    <col min="2596" max="2836" width="9.1796875" style="92"/>
    <col min="2837" max="2837" width="3.1796875" style="92" customWidth="1"/>
    <col min="2838" max="2838" width="14.453125" style="92" bestFit="1" customWidth="1"/>
    <col min="2839" max="2839" width="10.453125" style="92" customWidth="1"/>
    <col min="2840" max="2840" width="6" style="92" customWidth="1"/>
    <col min="2841" max="2841" width="9.1796875" style="92"/>
    <col min="2842" max="2842" width="6.453125" style="92" customWidth="1"/>
    <col min="2843" max="2843" width="12.7265625" style="92" customWidth="1"/>
    <col min="2844" max="2844" width="26" style="92" customWidth="1"/>
    <col min="2845" max="2845" width="11.54296875" style="92" customWidth="1"/>
    <col min="2846" max="2846" width="7.54296875" style="92" customWidth="1"/>
    <col min="2847" max="2847" width="9.453125" style="92" customWidth="1"/>
    <col min="2848" max="2848" width="12.453125" style="92" customWidth="1"/>
    <col min="2849" max="2849" width="8.26953125" style="92" customWidth="1"/>
    <col min="2850" max="2850" width="8.453125" style="92" customWidth="1"/>
    <col min="2851" max="2851" width="12.1796875" style="92" customWidth="1"/>
    <col min="2852" max="3092" width="9.1796875" style="92"/>
    <col min="3093" max="3093" width="3.1796875" style="92" customWidth="1"/>
    <col min="3094" max="3094" width="14.453125" style="92" bestFit="1" customWidth="1"/>
    <col min="3095" max="3095" width="10.453125" style="92" customWidth="1"/>
    <col min="3096" max="3096" width="6" style="92" customWidth="1"/>
    <col min="3097" max="3097" width="9.1796875" style="92"/>
    <col min="3098" max="3098" width="6.453125" style="92" customWidth="1"/>
    <col min="3099" max="3099" width="12.7265625" style="92" customWidth="1"/>
    <col min="3100" max="3100" width="26" style="92" customWidth="1"/>
    <col min="3101" max="3101" width="11.54296875" style="92" customWidth="1"/>
    <col min="3102" max="3102" width="7.54296875" style="92" customWidth="1"/>
    <col min="3103" max="3103" width="9.453125" style="92" customWidth="1"/>
    <col min="3104" max="3104" width="12.453125" style="92" customWidth="1"/>
    <col min="3105" max="3105" width="8.26953125" style="92" customWidth="1"/>
    <col min="3106" max="3106" width="8.453125" style="92" customWidth="1"/>
    <col min="3107" max="3107" width="12.1796875" style="92" customWidth="1"/>
    <col min="3108" max="3348" width="9.1796875" style="92"/>
    <col min="3349" max="3349" width="3.1796875" style="92" customWidth="1"/>
    <col min="3350" max="3350" width="14.453125" style="92" bestFit="1" customWidth="1"/>
    <col min="3351" max="3351" width="10.453125" style="92" customWidth="1"/>
    <col min="3352" max="3352" width="6" style="92" customWidth="1"/>
    <col min="3353" max="3353" width="9.1796875" style="92"/>
    <col min="3354" max="3354" width="6.453125" style="92" customWidth="1"/>
    <col min="3355" max="3355" width="12.7265625" style="92" customWidth="1"/>
    <col min="3356" max="3356" width="26" style="92" customWidth="1"/>
    <col min="3357" max="3357" width="11.54296875" style="92" customWidth="1"/>
    <col min="3358" max="3358" width="7.54296875" style="92" customWidth="1"/>
    <col min="3359" max="3359" width="9.453125" style="92" customWidth="1"/>
    <col min="3360" max="3360" width="12.453125" style="92" customWidth="1"/>
    <col min="3361" max="3361" width="8.26953125" style="92" customWidth="1"/>
    <col min="3362" max="3362" width="8.453125" style="92" customWidth="1"/>
    <col min="3363" max="3363" width="12.1796875" style="92" customWidth="1"/>
    <col min="3364" max="3604" width="9.1796875" style="92"/>
    <col min="3605" max="3605" width="3.1796875" style="92" customWidth="1"/>
    <col min="3606" max="3606" width="14.453125" style="92" bestFit="1" customWidth="1"/>
    <col min="3607" max="3607" width="10.453125" style="92" customWidth="1"/>
    <col min="3608" max="3608" width="6" style="92" customWidth="1"/>
    <col min="3609" max="3609" width="9.1796875" style="92"/>
    <col min="3610" max="3610" width="6.453125" style="92" customWidth="1"/>
    <col min="3611" max="3611" width="12.7265625" style="92" customWidth="1"/>
    <col min="3612" max="3612" width="26" style="92" customWidth="1"/>
    <col min="3613" max="3613" width="11.54296875" style="92" customWidth="1"/>
    <col min="3614" max="3614" width="7.54296875" style="92" customWidth="1"/>
    <col min="3615" max="3615" width="9.453125" style="92" customWidth="1"/>
    <col min="3616" max="3616" width="12.453125" style="92" customWidth="1"/>
    <col min="3617" max="3617" width="8.26953125" style="92" customWidth="1"/>
    <col min="3618" max="3618" width="8.453125" style="92" customWidth="1"/>
    <col min="3619" max="3619" width="12.1796875" style="92" customWidth="1"/>
    <col min="3620" max="3860" width="9.1796875" style="92"/>
    <col min="3861" max="3861" width="3.1796875" style="92" customWidth="1"/>
    <col min="3862" max="3862" width="14.453125" style="92" bestFit="1" customWidth="1"/>
    <col min="3863" max="3863" width="10.453125" style="92" customWidth="1"/>
    <col min="3864" max="3864" width="6" style="92" customWidth="1"/>
    <col min="3865" max="3865" width="9.1796875" style="92"/>
    <col min="3866" max="3866" width="6.453125" style="92" customWidth="1"/>
    <col min="3867" max="3867" width="12.7265625" style="92" customWidth="1"/>
    <col min="3868" max="3868" width="26" style="92" customWidth="1"/>
    <col min="3869" max="3869" width="11.54296875" style="92" customWidth="1"/>
    <col min="3870" max="3870" width="7.54296875" style="92" customWidth="1"/>
    <col min="3871" max="3871" width="9.453125" style="92" customWidth="1"/>
    <col min="3872" max="3872" width="12.453125" style="92" customWidth="1"/>
    <col min="3873" max="3873" width="8.26953125" style="92" customWidth="1"/>
    <col min="3874" max="3874" width="8.453125" style="92" customWidth="1"/>
    <col min="3875" max="3875" width="12.1796875" style="92" customWidth="1"/>
    <col min="3876" max="4116" width="9.1796875" style="92"/>
    <col min="4117" max="4117" width="3.1796875" style="92" customWidth="1"/>
    <col min="4118" max="4118" width="14.453125" style="92" bestFit="1" customWidth="1"/>
    <col min="4119" max="4119" width="10.453125" style="92" customWidth="1"/>
    <col min="4120" max="4120" width="6" style="92" customWidth="1"/>
    <col min="4121" max="4121" width="9.1796875" style="92"/>
    <col min="4122" max="4122" width="6.453125" style="92" customWidth="1"/>
    <col min="4123" max="4123" width="12.7265625" style="92" customWidth="1"/>
    <col min="4124" max="4124" width="26" style="92" customWidth="1"/>
    <col min="4125" max="4125" width="11.54296875" style="92" customWidth="1"/>
    <col min="4126" max="4126" width="7.54296875" style="92" customWidth="1"/>
    <col min="4127" max="4127" width="9.453125" style="92" customWidth="1"/>
    <col min="4128" max="4128" width="12.453125" style="92" customWidth="1"/>
    <col min="4129" max="4129" width="8.26953125" style="92" customWidth="1"/>
    <col min="4130" max="4130" width="8.453125" style="92" customWidth="1"/>
    <col min="4131" max="4131" width="12.1796875" style="92" customWidth="1"/>
    <col min="4132" max="4372" width="9.1796875" style="92"/>
    <col min="4373" max="4373" width="3.1796875" style="92" customWidth="1"/>
    <col min="4374" max="4374" width="14.453125" style="92" bestFit="1" customWidth="1"/>
    <col min="4375" max="4375" width="10.453125" style="92" customWidth="1"/>
    <col min="4376" max="4376" width="6" style="92" customWidth="1"/>
    <col min="4377" max="4377" width="9.1796875" style="92"/>
    <col min="4378" max="4378" width="6.453125" style="92" customWidth="1"/>
    <col min="4379" max="4379" width="12.7265625" style="92" customWidth="1"/>
    <col min="4380" max="4380" width="26" style="92" customWidth="1"/>
    <col min="4381" max="4381" width="11.54296875" style="92" customWidth="1"/>
    <col min="4382" max="4382" width="7.54296875" style="92" customWidth="1"/>
    <col min="4383" max="4383" width="9.453125" style="92" customWidth="1"/>
    <col min="4384" max="4384" width="12.453125" style="92" customWidth="1"/>
    <col min="4385" max="4385" width="8.26953125" style="92" customWidth="1"/>
    <col min="4386" max="4386" width="8.453125" style="92" customWidth="1"/>
    <col min="4387" max="4387" width="12.1796875" style="92" customWidth="1"/>
    <col min="4388" max="4628" width="9.1796875" style="92"/>
    <col min="4629" max="4629" width="3.1796875" style="92" customWidth="1"/>
    <col min="4630" max="4630" width="14.453125" style="92" bestFit="1" customWidth="1"/>
    <col min="4631" max="4631" width="10.453125" style="92" customWidth="1"/>
    <col min="4632" max="4632" width="6" style="92" customWidth="1"/>
    <col min="4633" max="4633" width="9.1796875" style="92"/>
    <col min="4634" max="4634" width="6.453125" style="92" customWidth="1"/>
    <col min="4635" max="4635" width="12.7265625" style="92" customWidth="1"/>
    <col min="4636" max="4636" width="26" style="92" customWidth="1"/>
    <col min="4637" max="4637" width="11.54296875" style="92" customWidth="1"/>
    <col min="4638" max="4638" width="7.54296875" style="92" customWidth="1"/>
    <col min="4639" max="4639" width="9.453125" style="92" customWidth="1"/>
    <col min="4640" max="4640" width="12.453125" style="92" customWidth="1"/>
    <col min="4641" max="4641" width="8.26953125" style="92" customWidth="1"/>
    <col min="4642" max="4642" width="8.453125" style="92" customWidth="1"/>
    <col min="4643" max="4643" width="12.1796875" style="92" customWidth="1"/>
    <col min="4644" max="4884" width="9.1796875" style="92"/>
    <col min="4885" max="4885" width="3.1796875" style="92" customWidth="1"/>
    <col min="4886" max="4886" width="14.453125" style="92" bestFit="1" customWidth="1"/>
    <col min="4887" max="4887" width="10.453125" style="92" customWidth="1"/>
    <col min="4888" max="4888" width="6" style="92" customWidth="1"/>
    <col min="4889" max="4889" width="9.1796875" style="92"/>
    <col min="4890" max="4890" width="6.453125" style="92" customWidth="1"/>
    <col min="4891" max="4891" width="12.7265625" style="92" customWidth="1"/>
    <col min="4892" max="4892" width="26" style="92" customWidth="1"/>
    <col min="4893" max="4893" width="11.54296875" style="92" customWidth="1"/>
    <col min="4894" max="4894" width="7.54296875" style="92" customWidth="1"/>
    <col min="4895" max="4895" width="9.453125" style="92" customWidth="1"/>
    <col min="4896" max="4896" width="12.453125" style="92" customWidth="1"/>
    <col min="4897" max="4897" width="8.26953125" style="92" customWidth="1"/>
    <col min="4898" max="4898" width="8.453125" style="92" customWidth="1"/>
    <col min="4899" max="4899" width="12.1796875" style="92" customWidth="1"/>
    <col min="4900" max="5140" width="9.1796875" style="92"/>
    <col min="5141" max="5141" width="3.1796875" style="92" customWidth="1"/>
    <col min="5142" max="5142" width="14.453125" style="92" bestFit="1" customWidth="1"/>
    <col min="5143" max="5143" width="10.453125" style="92" customWidth="1"/>
    <col min="5144" max="5144" width="6" style="92" customWidth="1"/>
    <col min="5145" max="5145" width="9.1796875" style="92"/>
    <col min="5146" max="5146" width="6.453125" style="92" customWidth="1"/>
    <col min="5147" max="5147" width="12.7265625" style="92" customWidth="1"/>
    <col min="5148" max="5148" width="26" style="92" customWidth="1"/>
    <col min="5149" max="5149" width="11.54296875" style="92" customWidth="1"/>
    <col min="5150" max="5150" width="7.54296875" style="92" customWidth="1"/>
    <col min="5151" max="5151" width="9.453125" style="92" customWidth="1"/>
    <col min="5152" max="5152" width="12.453125" style="92" customWidth="1"/>
    <col min="5153" max="5153" width="8.26953125" style="92" customWidth="1"/>
    <col min="5154" max="5154" width="8.453125" style="92" customWidth="1"/>
    <col min="5155" max="5155" width="12.1796875" style="92" customWidth="1"/>
    <col min="5156" max="5396" width="9.1796875" style="92"/>
    <col min="5397" max="5397" width="3.1796875" style="92" customWidth="1"/>
    <col min="5398" max="5398" width="14.453125" style="92" bestFit="1" customWidth="1"/>
    <col min="5399" max="5399" width="10.453125" style="92" customWidth="1"/>
    <col min="5400" max="5400" width="6" style="92" customWidth="1"/>
    <col min="5401" max="5401" width="9.1796875" style="92"/>
    <col min="5402" max="5402" width="6.453125" style="92" customWidth="1"/>
    <col min="5403" max="5403" width="12.7265625" style="92" customWidth="1"/>
    <col min="5404" max="5404" width="26" style="92" customWidth="1"/>
    <col min="5405" max="5405" width="11.54296875" style="92" customWidth="1"/>
    <col min="5406" max="5406" width="7.54296875" style="92" customWidth="1"/>
    <col min="5407" max="5407" width="9.453125" style="92" customWidth="1"/>
    <col min="5408" max="5408" width="12.453125" style="92" customWidth="1"/>
    <col min="5409" max="5409" width="8.26953125" style="92" customWidth="1"/>
    <col min="5410" max="5410" width="8.453125" style="92" customWidth="1"/>
    <col min="5411" max="5411" width="12.1796875" style="92" customWidth="1"/>
    <col min="5412" max="5652" width="9.1796875" style="92"/>
    <col min="5653" max="5653" width="3.1796875" style="92" customWidth="1"/>
    <col min="5654" max="5654" width="14.453125" style="92" bestFit="1" customWidth="1"/>
    <col min="5655" max="5655" width="10.453125" style="92" customWidth="1"/>
    <col min="5656" max="5656" width="6" style="92" customWidth="1"/>
    <col min="5657" max="5657" width="9.1796875" style="92"/>
    <col min="5658" max="5658" width="6.453125" style="92" customWidth="1"/>
    <col min="5659" max="5659" width="12.7265625" style="92" customWidth="1"/>
    <col min="5660" max="5660" width="26" style="92" customWidth="1"/>
    <col min="5661" max="5661" width="11.54296875" style="92" customWidth="1"/>
    <col min="5662" max="5662" width="7.54296875" style="92" customWidth="1"/>
    <col min="5663" max="5663" width="9.453125" style="92" customWidth="1"/>
    <col min="5664" max="5664" width="12.453125" style="92" customWidth="1"/>
    <col min="5665" max="5665" width="8.26953125" style="92" customWidth="1"/>
    <col min="5666" max="5666" width="8.453125" style="92" customWidth="1"/>
    <col min="5667" max="5667" width="12.1796875" style="92" customWidth="1"/>
    <col min="5668" max="5908" width="9.1796875" style="92"/>
    <col min="5909" max="5909" width="3.1796875" style="92" customWidth="1"/>
    <col min="5910" max="5910" width="14.453125" style="92" bestFit="1" customWidth="1"/>
    <col min="5911" max="5911" width="10.453125" style="92" customWidth="1"/>
    <col min="5912" max="5912" width="6" style="92" customWidth="1"/>
    <col min="5913" max="5913" width="9.1796875" style="92"/>
    <col min="5914" max="5914" width="6.453125" style="92" customWidth="1"/>
    <col min="5915" max="5915" width="12.7265625" style="92" customWidth="1"/>
    <col min="5916" max="5916" width="26" style="92" customWidth="1"/>
    <col min="5917" max="5917" width="11.54296875" style="92" customWidth="1"/>
    <col min="5918" max="5918" width="7.54296875" style="92" customWidth="1"/>
    <col min="5919" max="5919" width="9.453125" style="92" customWidth="1"/>
    <col min="5920" max="5920" width="12.453125" style="92" customWidth="1"/>
    <col min="5921" max="5921" width="8.26953125" style="92" customWidth="1"/>
    <col min="5922" max="5922" width="8.453125" style="92" customWidth="1"/>
    <col min="5923" max="5923" width="12.1796875" style="92" customWidth="1"/>
    <col min="5924" max="6164" width="9.1796875" style="92"/>
    <col min="6165" max="6165" width="3.1796875" style="92" customWidth="1"/>
    <col min="6166" max="6166" width="14.453125" style="92" bestFit="1" customWidth="1"/>
    <col min="6167" max="6167" width="10.453125" style="92" customWidth="1"/>
    <col min="6168" max="6168" width="6" style="92" customWidth="1"/>
    <col min="6169" max="6169" width="9.1796875" style="92"/>
    <col min="6170" max="6170" width="6.453125" style="92" customWidth="1"/>
    <col min="6171" max="6171" width="12.7265625" style="92" customWidth="1"/>
    <col min="6172" max="6172" width="26" style="92" customWidth="1"/>
    <col min="6173" max="6173" width="11.54296875" style="92" customWidth="1"/>
    <col min="6174" max="6174" width="7.54296875" style="92" customWidth="1"/>
    <col min="6175" max="6175" width="9.453125" style="92" customWidth="1"/>
    <col min="6176" max="6176" width="12.453125" style="92" customWidth="1"/>
    <col min="6177" max="6177" width="8.26953125" style="92" customWidth="1"/>
    <col min="6178" max="6178" width="8.453125" style="92" customWidth="1"/>
    <col min="6179" max="6179" width="12.1796875" style="92" customWidth="1"/>
    <col min="6180" max="6420" width="9.1796875" style="92"/>
    <col min="6421" max="6421" width="3.1796875" style="92" customWidth="1"/>
    <col min="6422" max="6422" width="14.453125" style="92" bestFit="1" customWidth="1"/>
    <col min="6423" max="6423" width="10.453125" style="92" customWidth="1"/>
    <col min="6424" max="6424" width="6" style="92" customWidth="1"/>
    <col min="6425" max="6425" width="9.1796875" style="92"/>
    <col min="6426" max="6426" width="6.453125" style="92" customWidth="1"/>
    <col min="6427" max="6427" width="12.7265625" style="92" customWidth="1"/>
    <col min="6428" max="6428" width="26" style="92" customWidth="1"/>
    <col min="6429" max="6429" width="11.54296875" style="92" customWidth="1"/>
    <col min="6430" max="6430" width="7.54296875" style="92" customWidth="1"/>
    <col min="6431" max="6431" width="9.453125" style="92" customWidth="1"/>
    <col min="6432" max="6432" width="12.453125" style="92" customWidth="1"/>
    <col min="6433" max="6433" width="8.26953125" style="92" customWidth="1"/>
    <col min="6434" max="6434" width="8.453125" style="92" customWidth="1"/>
    <col min="6435" max="6435" width="12.1796875" style="92" customWidth="1"/>
    <col min="6436" max="6676" width="9.1796875" style="92"/>
    <col min="6677" max="6677" width="3.1796875" style="92" customWidth="1"/>
    <col min="6678" max="6678" width="14.453125" style="92" bestFit="1" customWidth="1"/>
    <col min="6679" max="6679" width="10.453125" style="92" customWidth="1"/>
    <col min="6680" max="6680" width="6" style="92" customWidth="1"/>
    <col min="6681" max="6681" width="9.1796875" style="92"/>
    <col min="6682" max="6682" width="6.453125" style="92" customWidth="1"/>
    <col min="6683" max="6683" width="12.7265625" style="92" customWidth="1"/>
    <col min="6684" max="6684" width="26" style="92" customWidth="1"/>
    <col min="6685" max="6685" width="11.54296875" style="92" customWidth="1"/>
    <col min="6686" max="6686" width="7.54296875" style="92" customWidth="1"/>
    <col min="6687" max="6687" width="9.453125" style="92" customWidth="1"/>
    <col min="6688" max="6688" width="12.453125" style="92" customWidth="1"/>
    <col min="6689" max="6689" width="8.26953125" style="92" customWidth="1"/>
    <col min="6690" max="6690" width="8.453125" style="92" customWidth="1"/>
    <col min="6691" max="6691" width="12.1796875" style="92" customWidth="1"/>
    <col min="6692" max="6932" width="9.1796875" style="92"/>
    <col min="6933" max="6933" width="3.1796875" style="92" customWidth="1"/>
    <col min="6934" max="6934" width="14.453125" style="92" bestFit="1" customWidth="1"/>
    <col min="6935" max="6935" width="10.453125" style="92" customWidth="1"/>
    <col min="6936" max="6936" width="6" style="92" customWidth="1"/>
    <col min="6937" max="6937" width="9.1796875" style="92"/>
    <col min="6938" max="6938" width="6.453125" style="92" customWidth="1"/>
    <col min="6939" max="6939" width="12.7265625" style="92" customWidth="1"/>
    <col min="6940" max="6940" width="26" style="92" customWidth="1"/>
    <col min="6941" max="6941" width="11.54296875" style="92" customWidth="1"/>
    <col min="6942" max="6942" width="7.54296875" style="92" customWidth="1"/>
    <col min="6943" max="6943" width="9.453125" style="92" customWidth="1"/>
    <col min="6944" max="6944" width="12.453125" style="92" customWidth="1"/>
    <col min="6945" max="6945" width="8.26953125" style="92" customWidth="1"/>
    <col min="6946" max="6946" width="8.453125" style="92" customWidth="1"/>
    <col min="6947" max="6947" width="12.1796875" style="92" customWidth="1"/>
    <col min="6948" max="7188" width="9.1796875" style="92"/>
    <col min="7189" max="7189" width="3.1796875" style="92" customWidth="1"/>
    <col min="7190" max="7190" width="14.453125" style="92" bestFit="1" customWidth="1"/>
    <col min="7191" max="7191" width="10.453125" style="92" customWidth="1"/>
    <col min="7192" max="7192" width="6" style="92" customWidth="1"/>
    <col min="7193" max="7193" width="9.1796875" style="92"/>
    <col min="7194" max="7194" width="6.453125" style="92" customWidth="1"/>
    <col min="7195" max="7195" width="12.7265625" style="92" customWidth="1"/>
    <col min="7196" max="7196" width="26" style="92" customWidth="1"/>
    <col min="7197" max="7197" width="11.54296875" style="92" customWidth="1"/>
    <col min="7198" max="7198" width="7.54296875" style="92" customWidth="1"/>
    <col min="7199" max="7199" width="9.453125" style="92" customWidth="1"/>
    <col min="7200" max="7200" width="12.453125" style="92" customWidth="1"/>
    <col min="7201" max="7201" width="8.26953125" style="92" customWidth="1"/>
    <col min="7202" max="7202" width="8.453125" style="92" customWidth="1"/>
    <col min="7203" max="7203" width="12.1796875" style="92" customWidth="1"/>
    <col min="7204" max="7444" width="9.1796875" style="92"/>
    <col min="7445" max="7445" width="3.1796875" style="92" customWidth="1"/>
    <col min="7446" max="7446" width="14.453125" style="92" bestFit="1" customWidth="1"/>
    <col min="7447" max="7447" width="10.453125" style="92" customWidth="1"/>
    <col min="7448" max="7448" width="6" style="92" customWidth="1"/>
    <col min="7449" max="7449" width="9.1796875" style="92"/>
    <col min="7450" max="7450" width="6.453125" style="92" customWidth="1"/>
    <col min="7451" max="7451" width="12.7265625" style="92" customWidth="1"/>
    <col min="7452" max="7452" width="26" style="92" customWidth="1"/>
    <col min="7453" max="7453" width="11.54296875" style="92" customWidth="1"/>
    <col min="7454" max="7454" width="7.54296875" style="92" customWidth="1"/>
    <col min="7455" max="7455" width="9.453125" style="92" customWidth="1"/>
    <col min="7456" max="7456" width="12.453125" style="92" customWidth="1"/>
    <col min="7457" max="7457" width="8.26953125" style="92" customWidth="1"/>
    <col min="7458" max="7458" width="8.453125" style="92" customWidth="1"/>
    <col min="7459" max="7459" width="12.1796875" style="92" customWidth="1"/>
    <col min="7460" max="7700" width="9.1796875" style="92"/>
    <col min="7701" max="7701" width="3.1796875" style="92" customWidth="1"/>
    <col min="7702" max="7702" width="14.453125" style="92" bestFit="1" customWidth="1"/>
    <col min="7703" max="7703" width="10.453125" style="92" customWidth="1"/>
    <col min="7704" max="7704" width="6" style="92" customWidth="1"/>
    <col min="7705" max="7705" width="9.1796875" style="92"/>
    <col min="7706" max="7706" width="6.453125" style="92" customWidth="1"/>
    <col min="7707" max="7707" width="12.7265625" style="92" customWidth="1"/>
    <col min="7708" max="7708" width="26" style="92" customWidth="1"/>
    <col min="7709" max="7709" width="11.54296875" style="92" customWidth="1"/>
    <col min="7710" max="7710" width="7.54296875" style="92" customWidth="1"/>
    <col min="7711" max="7711" width="9.453125" style="92" customWidth="1"/>
    <col min="7712" max="7712" width="12.453125" style="92" customWidth="1"/>
    <col min="7713" max="7713" width="8.26953125" style="92" customWidth="1"/>
    <col min="7714" max="7714" width="8.453125" style="92" customWidth="1"/>
    <col min="7715" max="7715" width="12.1796875" style="92" customWidth="1"/>
    <col min="7716" max="7956" width="9.1796875" style="92"/>
    <col min="7957" max="7957" width="3.1796875" style="92" customWidth="1"/>
    <col min="7958" max="7958" width="14.453125" style="92" bestFit="1" customWidth="1"/>
    <col min="7959" max="7959" width="10.453125" style="92" customWidth="1"/>
    <col min="7960" max="7960" width="6" style="92" customWidth="1"/>
    <col min="7961" max="7961" width="9.1796875" style="92"/>
    <col min="7962" max="7962" width="6.453125" style="92" customWidth="1"/>
    <col min="7963" max="7963" width="12.7265625" style="92" customWidth="1"/>
    <col min="7964" max="7964" width="26" style="92" customWidth="1"/>
    <col min="7965" max="7965" width="11.54296875" style="92" customWidth="1"/>
    <col min="7966" max="7966" width="7.54296875" style="92" customWidth="1"/>
    <col min="7967" max="7967" width="9.453125" style="92" customWidth="1"/>
    <col min="7968" max="7968" width="12.453125" style="92" customWidth="1"/>
    <col min="7969" max="7969" width="8.26953125" style="92" customWidth="1"/>
    <col min="7970" max="7970" width="8.453125" style="92" customWidth="1"/>
    <col min="7971" max="7971" width="12.1796875" style="92" customWidth="1"/>
    <col min="7972" max="8212" width="9.1796875" style="92"/>
    <col min="8213" max="8213" width="3.1796875" style="92" customWidth="1"/>
    <col min="8214" max="8214" width="14.453125" style="92" bestFit="1" customWidth="1"/>
    <col min="8215" max="8215" width="10.453125" style="92" customWidth="1"/>
    <col min="8216" max="8216" width="6" style="92" customWidth="1"/>
    <col min="8217" max="8217" width="9.1796875" style="92"/>
    <col min="8218" max="8218" width="6.453125" style="92" customWidth="1"/>
    <col min="8219" max="8219" width="12.7265625" style="92" customWidth="1"/>
    <col min="8220" max="8220" width="26" style="92" customWidth="1"/>
    <col min="8221" max="8221" width="11.54296875" style="92" customWidth="1"/>
    <col min="8222" max="8222" width="7.54296875" style="92" customWidth="1"/>
    <col min="8223" max="8223" width="9.453125" style="92" customWidth="1"/>
    <col min="8224" max="8224" width="12.453125" style="92" customWidth="1"/>
    <col min="8225" max="8225" width="8.26953125" style="92" customWidth="1"/>
    <col min="8226" max="8226" width="8.453125" style="92" customWidth="1"/>
    <col min="8227" max="8227" width="12.1796875" style="92" customWidth="1"/>
    <col min="8228" max="8468" width="9.1796875" style="92"/>
    <col min="8469" max="8469" width="3.1796875" style="92" customWidth="1"/>
    <col min="8470" max="8470" width="14.453125" style="92" bestFit="1" customWidth="1"/>
    <col min="8471" max="8471" width="10.453125" style="92" customWidth="1"/>
    <col min="8472" max="8472" width="6" style="92" customWidth="1"/>
    <col min="8473" max="8473" width="9.1796875" style="92"/>
    <col min="8474" max="8474" width="6.453125" style="92" customWidth="1"/>
    <col min="8475" max="8475" width="12.7265625" style="92" customWidth="1"/>
    <col min="8476" max="8476" width="26" style="92" customWidth="1"/>
    <col min="8477" max="8477" width="11.54296875" style="92" customWidth="1"/>
    <col min="8478" max="8478" width="7.54296875" style="92" customWidth="1"/>
    <col min="8479" max="8479" width="9.453125" style="92" customWidth="1"/>
    <col min="8480" max="8480" width="12.453125" style="92" customWidth="1"/>
    <col min="8481" max="8481" width="8.26953125" style="92" customWidth="1"/>
    <col min="8482" max="8482" width="8.453125" style="92" customWidth="1"/>
    <col min="8483" max="8483" width="12.1796875" style="92" customWidth="1"/>
    <col min="8484" max="8724" width="9.1796875" style="92"/>
    <col min="8725" max="8725" width="3.1796875" style="92" customWidth="1"/>
    <col min="8726" max="8726" width="14.453125" style="92" bestFit="1" customWidth="1"/>
    <col min="8727" max="8727" width="10.453125" style="92" customWidth="1"/>
    <col min="8728" max="8728" width="6" style="92" customWidth="1"/>
    <col min="8729" max="8729" width="9.1796875" style="92"/>
    <col min="8730" max="8730" width="6.453125" style="92" customWidth="1"/>
    <col min="8731" max="8731" width="12.7265625" style="92" customWidth="1"/>
    <col min="8732" max="8732" width="26" style="92" customWidth="1"/>
    <col min="8733" max="8733" width="11.54296875" style="92" customWidth="1"/>
    <col min="8734" max="8734" width="7.54296875" style="92" customWidth="1"/>
    <col min="8735" max="8735" width="9.453125" style="92" customWidth="1"/>
    <col min="8736" max="8736" width="12.453125" style="92" customWidth="1"/>
    <col min="8737" max="8737" width="8.26953125" style="92" customWidth="1"/>
    <col min="8738" max="8738" width="8.453125" style="92" customWidth="1"/>
    <col min="8739" max="8739" width="12.1796875" style="92" customWidth="1"/>
    <col min="8740" max="8980" width="9.1796875" style="92"/>
    <col min="8981" max="8981" width="3.1796875" style="92" customWidth="1"/>
    <col min="8982" max="8982" width="14.453125" style="92" bestFit="1" customWidth="1"/>
    <col min="8983" max="8983" width="10.453125" style="92" customWidth="1"/>
    <col min="8984" max="8984" width="6" style="92" customWidth="1"/>
    <col min="8985" max="8985" width="9.1796875" style="92"/>
    <col min="8986" max="8986" width="6.453125" style="92" customWidth="1"/>
    <col min="8987" max="8987" width="12.7265625" style="92" customWidth="1"/>
    <col min="8988" max="8988" width="26" style="92" customWidth="1"/>
    <col min="8989" max="8989" width="11.54296875" style="92" customWidth="1"/>
    <col min="8990" max="8990" width="7.54296875" style="92" customWidth="1"/>
    <col min="8991" max="8991" width="9.453125" style="92" customWidth="1"/>
    <col min="8992" max="8992" width="12.453125" style="92" customWidth="1"/>
    <col min="8993" max="8993" width="8.26953125" style="92" customWidth="1"/>
    <col min="8994" max="8994" width="8.453125" style="92" customWidth="1"/>
    <col min="8995" max="8995" width="12.1796875" style="92" customWidth="1"/>
    <col min="8996" max="9236" width="9.1796875" style="92"/>
    <col min="9237" max="9237" width="3.1796875" style="92" customWidth="1"/>
    <col min="9238" max="9238" width="14.453125" style="92" bestFit="1" customWidth="1"/>
    <col min="9239" max="9239" width="10.453125" style="92" customWidth="1"/>
    <col min="9240" max="9240" width="6" style="92" customWidth="1"/>
    <col min="9241" max="9241" width="9.1796875" style="92"/>
    <col min="9242" max="9242" width="6.453125" style="92" customWidth="1"/>
    <col min="9243" max="9243" width="12.7265625" style="92" customWidth="1"/>
    <col min="9244" max="9244" width="26" style="92" customWidth="1"/>
    <col min="9245" max="9245" width="11.54296875" style="92" customWidth="1"/>
    <col min="9246" max="9246" width="7.54296875" style="92" customWidth="1"/>
    <col min="9247" max="9247" width="9.453125" style="92" customWidth="1"/>
    <col min="9248" max="9248" width="12.453125" style="92" customWidth="1"/>
    <col min="9249" max="9249" width="8.26953125" style="92" customWidth="1"/>
    <col min="9250" max="9250" width="8.453125" style="92" customWidth="1"/>
    <col min="9251" max="9251" width="12.1796875" style="92" customWidth="1"/>
    <col min="9252" max="9492" width="9.1796875" style="92"/>
    <col min="9493" max="9493" width="3.1796875" style="92" customWidth="1"/>
    <col min="9494" max="9494" width="14.453125" style="92" bestFit="1" customWidth="1"/>
    <col min="9495" max="9495" width="10.453125" style="92" customWidth="1"/>
    <col min="9496" max="9496" width="6" style="92" customWidth="1"/>
    <col min="9497" max="9497" width="9.1796875" style="92"/>
    <col min="9498" max="9498" width="6.453125" style="92" customWidth="1"/>
    <col min="9499" max="9499" width="12.7265625" style="92" customWidth="1"/>
    <col min="9500" max="9500" width="26" style="92" customWidth="1"/>
    <col min="9501" max="9501" width="11.54296875" style="92" customWidth="1"/>
    <col min="9502" max="9502" width="7.54296875" style="92" customWidth="1"/>
    <col min="9503" max="9503" width="9.453125" style="92" customWidth="1"/>
    <col min="9504" max="9504" width="12.453125" style="92" customWidth="1"/>
    <col min="9505" max="9505" width="8.26953125" style="92" customWidth="1"/>
    <col min="9506" max="9506" width="8.453125" style="92" customWidth="1"/>
    <col min="9507" max="9507" width="12.1796875" style="92" customWidth="1"/>
    <col min="9508" max="9748" width="9.1796875" style="92"/>
    <col min="9749" max="9749" width="3.1796875" style="92" customWidth="1"/>
    <col min="9750" max="9750" width="14.453125" style="92" bestFit="1" customWidth="1"/>
    <col min="9751" max="9751" width="10.453125" style="92" customWidth="1"/>
    <col min="9752" max="9752" width="6" style="92" customWidth="1"/>
    <col min="9753" max="9753" width="9.1796875" style="92"/>
    <col min="9754" max="9754" width="6.453125" style="92" customWidth="1"/>
    <col min="9755" max="9755" width="12.7265625" style="92" customWidth="1"/>
    <col min="9756" max="9756" width="26" style="92" customWidth="1"/>
    <col min="9757" max="9757" width="11.54296875" style="92" customWidth="1"/>
    <col min="9758" max="9758" width="7.54296875" style="92" customWidth="1"/>
    <col min="9759" max="9759" width="9.453125" style="92" customWidth="1"/>
    <col min="9760" max="9760" width="12.453125" style="92" customWidth="1"/>
    <col min="9761" max="9761" width="8.26953125" style="92" customWidth="1"/>
    <col min="9762" max="9762" width="8.453125" style="92" customWidth="1"/>
    <col min="9763" max="9763" width="12.1796875" style="92" customWidth="1"/>
    <col min="9764" max="10004" width="9.1796875" style="92"/>
    <col min="10005" max="10005" width="3.1796875" style="92" customWidth="1"/>
    <col min="10006" max="10006" width="14.453125" style="92" bestFit="1" customWidth="1"/>
    <col min="10007" max="10007" width="10.453125" style="92" customWidth="1"/>
    <col min="10008" max="10008" width="6" style="92" customWidth="1"/>
    <col min="10009" max="10009" width="9.1796875" style="92"/>
    <col min="10010" max="10010" width="6.453125" style="92" customWidth="1"/>
    <col min="10011" max="10011" width="12.7265625" style="92" customWidth="1"/>
    <col min="10012" max="10012" width="26" style="92" customWidth="1"/>
    <col min="10013" max="10013" width="11.54296875" style="92" customWidth="1"/>
    <col min="10014" max="10014" width="7.54296875" style="92" customWidth="1"/>
    <col min="10015" max="10015" width="9.453125" style="92" customWidth="1"/>
    <col min="10016" max="10016" width="12.453125" style="92" customWidth="1"/>
    <col min="10017" max="10017" width="8.26953125" style="92" customWidth="1"/>
    <col min="10018" max="10018" width="8.453125" style="92" customWidth="1"/>
    <col min="10019" max="10019" width="12.1796875" style="92" customWidth="1"/>
    <col min="10020" max="10260" width="9.1796875" style="92"/>
    <col min="10261" max="10261" width="3.1796875" style="92" customWidth="1"/>
    <col min="10262" max="10262" width="14.453125" style="92" bestFit="1" customWidth="1"/>
    <col min="10263" max="10263" width="10.453125" style="92" customWidth="1"/>
    <col min="10264" max="10264" width="6" style="92" customWidth="1"/>
    <col min="10265" max="10265" width="9.1796875" style="92"/>
    <col min="10266" max="10266" width="6.453125" style="92" customWidth="1"/>
    <col min="10267" max="10267" width="12.7265625" style="92" customWidth="1"/>
    <col min="10268" max="10268" width="26" style="92" customWidth="1"/>
    <col min="10269" max="10269" width="11.54296875" style="92" customWidth="1"/>
    <col min="10270" max="10270" width="7.54296875" style="92" customWidth="1"/>
    <col min="10271" max="10271" width="9.453125" style="92" customWidth="1"/>
    <col min="10272" max="10272" width="12.453125" style="92" customWidth="1"/>
    <col min="10273" max="10273" width="8.26953125" style="92" customWidth="1"/>
    <col min="10274" max="10274" width="8.453125" style="92" customWidth="1"/>
    <col min="10275" max="10275" width="12.1796875" style="92" customWidth="1"/>
    <col min="10276" max="10516" width="9.1796875" style="92"/>
    <col min="10517" max="10517" width="3.1796875" style="92" customWidth="1"/>
    <col min="10518" max="10518" width="14.453125" style="92" bestFit="1" customWidth="1"/>
    <col min="10519" max="10519" width="10.453125" style="92" customWidth="1"/>
    <col min="10520" max="10520" width="6" style="92" customWidth="1"/>
    <col min="10521" max="10521" width="9.1796875" style="92"/>
    <col min="10522" max="10522" width="6.453125" style="92" customWidth="1"/>
    <col min="10523" max="10523" width="12.7265625" style="92" customWidth="1"/>
    <col min="10524" max="10524" width="26" style="92" customWidth="1"/>
    <col min="10525" max="10525" width="11.54296875" style="92" customWidth="1"/>
    <col min="10526" max="10526" width="7.54296875" style="92" customWidth="1"/>
    <col min="10527" max="10527" width="9.453125" style="92" customWidth="1"/>
    <col min="10528" max="10528" width="12.453125" style="92" customWidth="1"/>
    <col min="10529" max="10529" width="8.26953125" style="92" customWidth="1"/>
    <col min="10530" max="10530" width="8.453125" style="92" customWidth="1"/>
    <col min="10531" max="10531" width="12.1796875" style="92" customWidth="1"/>
    <col min="10532" max="10772" width="9.1796875" style="92"/>
    <col min="10773" max="10773" width="3.1796875" style="92" customWidth="1"/>
    <col min="10774" max="10774" width="14.453125" style="92" bestFit="1" customWidth="1"/>
    <col min="10775" max="10775" width="10.453125" style="92" customWidth="1"/>
    <col min="10776" max="10776" width="6" style="92" customWidth="1"/>
    <col min="10777" max="10777" width="9.1796875" style="92"/>
    <col min="10778" max="10778" width="6.453125" style="92" customWidth="1"/>
    <col min="10779" max="10779" width="12.7265625" style="92" customWidth="1"/>
    <col min="10780" max="10780" width="26" style="92" customWidth="1"/>
    <col min="10781" max="10781" width="11.54296875" style="92" customWidth="1"/>
    <col min="10782" max="10782" width="7.54296875" style="92" customWidth="1"/>
    <col min="10783" max="10783" width="9.453125" style="92" customWidth="1"/>
    <col min="10784" max="10784" width="12.453125" style="92" customWidth="1"/>
    <col min="10785" max="10785" width="8.26953125" style="92" customWidth="1"/>
    <col min="10786" max="10786" width="8.453125" style="92" customWidth="1"/>
    <col min="10787" max="10787" width="12.1796875" style="92" customWidth="1"/>
    <col min="10788" max="11028" width="9.1796875" style="92"/>
    <col min="11029" max="11029" width="3.1796875" style="92" customWidth="1"/>
    <col min="11030" max="11030" width="14.453125" style="92" bestFit="1" customWidth="1"/>
    <col min="11031" max="11031" width="10.453125" style="92" customWidth="1"/>
    <col min="11032" max="11032" width="6" style="92" customWidth="1"/>
    <col min="11033" max="11033" width="9.1796875" style="92"/>
    <col min="11034" max="11034" width="6.453125" style="92" customWidth="1"/>
    <col min="11035" max="11035" width="12.7265625" style="92" customWidth="1"/>
    <col min="11036" max="11036" width="26" style="92" customWidth="1"/>
    <col min="11037" max="11037" width="11.54296875" style="92" customWidth="1"/>
    <col min="11038" max="11038" width="7.54296875" style="92" customWidth="1"/>
    <col min="11039" max="11039" width="9.453125" style="92" customWidth="1"/>
    <col min="11040" max="11040" width="12.453125" style="92" customWidth="1"/>
    <col min="11041" max="11041" width="8.26953125" style="92" customWidth="1"/>
    <col min="11042" max="11042" width="8.453125" style="92" customWidth="1"/>
    <col min="11043" max="11043" width="12.1796875" style="92" customWidth="1"/>
    <col min="11044" max="11284" width="9.1796875" style="92"/>
    <col min="11285" max="11285" width="3.1796875" style="92" customWidth="1"/>
    <col min="11286" max="11286" width="14.453125" style="92" bestFit="1" customWidth="1"/>
    <col min="11287" max="11287" width="10.453125" style="92" customWidth="1"/>
    <col min="11288" max="11288" width="6" style="92" customWidth="1"/>
    <col min="11289" max="11289" width="9.1796875" style="92"/>
    <col min="11290" max="11290" width="6.453125" style="92" customWidth="1"/>
    <col min="11291" max="11291" width="12.7265625" style="92" customWidth="1"/>
    <col min="11292" max="11292" width="26" style="92" customWidth="1"/>
    <col min="11293" max="11293" width="11.54296875" style="92" customWidth="1"/>
    <col min="11294" max="11294" width="7.54296875" style="92" customWidth="1"/>
    <col min="11295" max="11295" width="9.453125" style="92" customWidth="1"/>
    <col min="11296" max="11296" width="12.453125" style="92" customWidth="1"/>
    <col min="11297" max="11297" width="8.26953125" style="92" customWidth="1"/>
    <col min="11298" max="11298" width="8.453125" style="92" customWidth="1"/>
    <col min="11299" max="11299" width="12.1796875" style="92" customWidth="1"/>
    <col min="11300" max="11540" width="9.1796875" style="92"/>
    <col min="11541" max="11541" width="3.1796875" style="92" customWidth="1"/>
    <col min="11542" max="11542" width="14.453125" style="92" bestFit="1" customWidth="1"/>
    <col min="11543" max="11543" width="10.453125" style="92" customWidth="1"/>
    <col min="11544" max="11544" width="6" style="92" customWidth="1"/>
    <col min="11545" max="11545" width="9.1796875" style="92"/>
    <col min="11546" max="11546" width="6.453125" style="92" customWidth="1"/>
    <col min="11547" max="11547" width="12.7265625" style="92" customWidth="1"/>
    <col min="11548" max="11548" width="26" style="92" customWidth="1"/>
    <col min="11549" max="11549" width="11.54296875" style="92" customWidth="1"/>
    <col min="11550" max="11550" width="7.54296875" style="92" customWidth="1"/>
    <col min="11551" max="11551" width="9.453125" style="92" customWidth="1"/>
    <col min="11552" max="11552" width="12.453125" style="92" customWidth="1"/>
    <col min="11553" max="11553" width="8.26953125" style="92" customWidth="1"/>
    <col min="11554" max="11554" width="8.453125" style="92" customWidth="1"/>
    <col min="11555" max="11555" width="12.1796875" style="92" customWidth="1"/>
    <col min="11556" max="11796" width="9.1796875" style="92"/>
    <col min="11797" max="11797" width="3.1796875" style="92" customWidth="1"/>
    <col min="11798" max="11798" width="14.453125" style="92" bestFit="1" customWidth="1"/>
    <col min="11799" max="11799" width="10.453125" style="92" customWidth="1"/>
    <col min="11800" max="11800" width="6" style="92" customWidth="1"/>
    <col min="11801" max="11801" width="9.1796875" style="92"/>
    <col min="11802" max="11802" width="6.453125" style="92" customWidth="1"/>
    <col min="11803" max="11803" width="12.7265625" style="92" customWidth="1"/>
    <col min="11804" max="11804" width="26" style="92" customWidth="1"/>
    <col min="11805" max="11805" width="11.54296875" style="92" customWidth="1"/>
    <col min="11806" max="11806" width="7.54296875" style="92" customWidth="1"/>
    <col min="11807" max="11807" width="9.453125" style="92" customWidth="1"/>
    <col min="11808" max="11808" width="12.453125" style="92" customWidth="1"/>
    <col min="11809" max="11809" width="8.26953125" style="92" customWidth="1"/>
    <col min="11810" max="11810" width="8.453125" style="92" customWidth="1"/>
    <col min="11811" max="11811" width="12.1796875" style="92" customWidth="1"/>
    <col min="11812" max="12052" width="9.1796875" style="92"/>
    <col min="12053" max="12053" width="3.1796875" style="92" customWidth="1"/>
    <col min="12054" max="12054" width="14.453125" style="92" bestFit="1" customWidth="1"/>
    <col min="12055" max="12055" width="10.453125" style="92" customWidth="1"/>
    <col min="12056" max="12056" width="6" style="92" customWidth="1"/>
    <col min="12057" max="12057" width="9.1796875" style="92"/>
    <col min="12058" max="12058" width="6.453125" style="92" customWidth="1"/>
    <col min="12059" max="12059" width="12.7265625" style="92" customWidth="1"/>
    <col min="12060" max="12060" width="26" style="92" customWidth="1"/>
    <col min="12061" max="12061" width="11.54296875" style="92" customWidth="1"/>
    <col min="12062" max="12062" width="7.54296875" style="92" customWidth="1"/>
    <col min="12063" max="12063" width="9.453125" style="92" customWidth="1"/>
    <col min="12064" max="12064" width="12.453125" style="92" customWidth="1"/>
    <col min="12065" max="12065" width="8.26953125" style="92" customWidth="1"/>
    <col min="12066" max="12066" width="8.453125" style="92" customWidth="1"/>
    <col min="12067" max="12067" width="12.1796875" style="92" customWidth="1"/>
    <col min="12068" max="12308" width="9.1796875" style="92"/>
    <col min="12309" max="12309" width="3.1796875" style="92" customWidth="1"/>
    <col min="12310" max="12310" width="14.453125" style="92" bestFit="1" customWidth="1"/>
    <col min="12311" max="12311" width="10.453125" style="92" customWidth="1"/>
    <col min="12312" max="12312" width="6" style="92" customWidth="1"/>
    <col min="12313" max="12313" width="9.1796875" style="92"/>
    <col min="12314" max="12314" width="6.453125" style="92" customWidth="1"/>
    <col min="12315" max="12315" width="12.7265625" style="92" customWidth="1"/>
    <col min="12316" max="12316" width="26" style="92" customWidth="1"/>
    <col min="12317" max="12317" width="11.54296875" style="92" customWidth="1"/>
    <col min="12318" max="12318" width="7.54296875" style="92" customWidth="1"/>
    <col min="12319" max="12319" width="9.453125" style="92" customWidth="1"/>
    <col min="12320" max="12320" width="12.453125" style="92" customWidth="1"/>
    <col min="12321" max="12321" width="8.26953125" style="92" customWidth="1"/>
    <col min="12322" max="12322" width="8.453125" style="92" customWidth="1"/>
    <col min="12323" max="12323" width="12.1796875" style="92" customWidth="1"/>
    <col min="12324" max="12564" width="9.1796875" style="92"/>
    <col min="12565" max="12565" width="3.1796875" style="92" customWidth="1"/>
    <col min="12566" max="12566" width="14.453125" style="92" bestFit="1" customWidth="1"/>
    <col min="12567" max="12567" width="10.453125" style="92" customWidth="1"/>
    <col min="12568" max="12568" width="6" style="92" customWidth="1"/>
    <col min="12569" max="12569" width="9.1796875" style="92"/>
    <col min="12570" max="12570" width="6.453125" style="92" customWidth="1"/>
    <col min="12571" max="12571" width="12.7265625" style="92" customWidth="1"/>
    <col min="12572" max="12572" width="26" style="92" customWidth="1"/>
    <col min="12573" max="12573" width="11.54296875" style="92" customWidth="1"/>
    <col min="12574" max="12574" width="7.54296875" style="92" customWidth="1"/>
    <col min="12575" max="12575" width="9.453125" style="92" customWidth="1"/>
    <col min="12576" max="12576" width="12.453125" style="92" customWidth="1"/>
    <col min="12577" max="12577" width="8.26953125" style="92" customWidth="1"/>
    <col min="12578" max="12578" width="8.453125" style="92" customWidth="1"/>
    <col min="12579" max="12579" width="12.1796875" style="92" customWidth="1"/>
    <col min="12580" max="12820" width="9.1796875" style="92"/>
    <col min="12821" max="12821" width="3.1796875" style="92" customWidth="1"/>
    <col min="12822" max="12822" width="14.453125" style="92" bestFit="1" customWidth="1"/>
    <col min="12823" max="12823" width="10.453125" style="92" customWidth="1"/>
    <col min="12824" max="12824" width="6" style="92" customWidth="1"/>
    <col min="12825" max="12825" width="9.1796875" style="92"/>
    <col min="12826" max="12826" width="6.453125" style="92" customWidth="1"/>
    <col min="12827" max="12827" width="12.7265625" style="92" customWidth="1"/>
    <col min="12828" max="12828" width="26" style="92" customWidth="1"/>
    <col min="12829" max="12829" width="11.54296875" style="92" customWidth="1"/>
    <col min="12830" max="12830" width="7.54296875" style="92" customWidth="1"/>
    <col min="12831" max="12831" width="9.453125" style="92" customWidth="1"/>
    <col min="12832" max="12832" width="12.453125" style="92" customWidth="1"/>
    <col min="12833" max="12833" width="8.26953125" style="92" customWidth="1"/>
    <col min="12834" max="12834" width="8.453125" style="92" customWidth="1"/>
    <col min="12835" max="12835" width="12.1796875" style="92" customWidth="1"/>
    <col min="12836" max="13076" width="9.1796875" style="92"/>
    <col min="13077" max="13077" width="3.1796875" style="92" customWidth="1"/>
    <col min="13078" max="13078" width="14.453125" style="92" bestFit="1" customWidth="1"/>
    <col min="13079" max="13079" width="10.453125" style="92" customWidth="1"/>
    <col min="13080" max="13080" width="6" style="92" customWidth="1"/>
    <col min="13081" max="13081" width="9.1796875" style="92"/>
    <col min="13082" max="13082" width="6.453125" style="92" customWidth="1"/>
    <col min="13083" max="13083" width="12.7265625" style="92" customWidth="1"/>
    <col min="13084" max="13084" width="26" style="92" customWidth="1"/>
    <col min="13085" max="13085" width="11.54296875" style="92" customWidth="1"/>
    <col min="13086" max="13086" width="7.54296875" style="92" customWidth="1"/>
    <col min="13087" max="13087" width="9.453125" style="92" customWidth="1"/>
    <col min="13088" max="13088" width="12.453125" style="92" customWidth="1"/>
    <col min="13089" max="13089" width="8.26953125" style="92" customWidth="1"/>
    <col min="13090" max="13090" width="8.453125" style="92" customWidth="1"/>
    <col min="13091" max="13091" width="12.1796875" style="92" customWidth="1"/>
    <col min="13092" max="13332" width="9.1796875" style="92"/>
    <col min="13333" max="13333" width="3.1796875" style="92" customWidth="1"/>
    <col min="13334" max="13334" width="14.453125" style="92" bestFit="1" customWidth="1"/>
    <col min="13335" max="13335" width="10.453125" style="92" customWidth="1"/>
    <col min="13336" max="13336" width="6" style="92" customWidth="1"/>
    <col min="13337" max="13337" width="9.1796875" style="92"/>
    <col min="13338" max="13338" width="6.453125" style="92" customWidth="1"/>
    <col min="13339" max="13339" width="12.7265625" style="92" customWidth="1"/>
    <col min="13340" max="13340" width="26" style="92" customWidth="1"/>
    <col min="13341" max="13341" width="11.54296875" style="92" customWidth="1"/>
    <col min="13342" max="13342" width="7.54296875" style="92" customWidth="1"/>
    <col min="13343" max="13343" width="9.453125" style="92" customWidth="1"/>
    <col min="13344" max="13344" width="12.453125" style="92" customWidth="1"/>
    <col min="13345" max="13345" width="8.26953125" style="92" customWidth="1"/>
    <col min="13346" max="13346" width="8.453125" style="92" customWidth="1"/>
    <col min="13347" max="13347" width="12.1796875" style="92" customWidth="1"/>
    <col min="13348" max="13588" width="9.1796875" style="92"/>
    <col min="13589" max="13589" width="3.1796875" style="92" customWidth="1"/>
    <col min="13590" max="13590" width="14.453125" style="92" bestFit="1" customWidth="1"/>
    <col min="13591" max="13591" width="10.453125" style="92" customWidth="1"/>
    <col min="13592" max="13592" width="6" style="92" customWidth="1"/>
    <col min="13593" max="13593" width="9.1796875" style="92"/>
    <col min="13594" max="13594" width="6.453125" style="92" customWidth="1"/>
    <col min="13595" max="13595" width="12.7265625" style="92" customWidth="1"/>
    <col min="13596" max="13596" width="26" style="92" customWidth="1"/>
    <col min="13597" max="13597" width="11.54296875" style="92" customWidth="1"/>
    <col min="13598" max="13598" width="7.54296875" style="92" customWidth="1"/>
    <col min="13599" max="13599" width="9.453125" style="92" customWidth="1"/>
    <col min="13600" max="13600" width="12.453125" style="92" customWidth="1"/>
    <col min="13601" max="13601" width="8.26953125" style="92" customWidth="1"/>
    <col min="13602" max="13602" width="8.453125" style="92" customWidth="1"/>
    <col min="13603" max="13603" width="12.1796875" style="92" customWidth="1"/>
    <col min="13604" max="13844" width="9.1796875" style="92"/>
    <col min="13845" max="13845" width="3.1796875" style="92" customWidth="1"/>
    <col min="13846" max="13846" width="14.453125" style="92" bestFit="1" customWidth="1"/>
    <col min="13847" max="13847" width="10.453125" style="92" customWidth="1"/>
    <col min="13848" max="13848" width="6" style="92" customWidth="1"/>
    <col min="13849" max="13849" width="9.1796875" style="92"/>
    <col min="13850" max="13850" width="6.453125" style="92" customWidth="1"/>
    <col min="13851" max="13851" width="12.7265625" style="92" customWidth="1"/>
    <col min="13852" max="13852" width="26" style="92" customWidth="1"/>
    <col min="13853" max="13853" width="11.54296875" style="92" customWidth="1"/>
    <col min="13854" max="13854" width="7.54296875" style="92" customWidth="1"/>
    <col min="13855" max="13855" width="9.453125" style="92" customWidth="1"/>
    <col min="13856" max="13856" width="12.453125" style="92" customWidth="1"/>
    <col min="13857" max="13857" width="8.26953125" style="92" customWidth="1"/>
    <col min="13858" max="13858" width="8.453125" style="92" customWidth="1"/>
    <col min="13859" max="13859" width="12.1796875" style="92" customWidth="1"/>
    <col min="13860" max="14100" width="9.1796875" style="92"/>
    <col min="14101" max="14101" width="3.1796875" style="92" customWidth="1"/>
    <col min="14102" max="14102" width="14.453125" style="92" bestFit="1" customWidth="1"/>
    <col min="14103" max="14103" width="10.453125" style="92" customWidth="1"/>
    <col min="14104" max="14104" width="6" style="92" customWidth="1"/>
    <col min="14105" max="14105" width="9.1796875" style="92"/>
    <col min="14106" max="14106" width="6.453125" style="92" customWidth="1"/>
    <col min="14107" max="14107" width="12.7265625" style="92" customWidth="1"/>
    <col min="14108" max="14108" width="26" style="92" customWidth="1"/>
    <col min="14109" max="14109" width="11.54296875" style="92" customWidth="1"/>
    <col min="14110" max="14110" width="7.54296875" style="92" customWidth="1"/>
    <col min="14111" max="14111" width="9.453125" style="92" customWidth="1"/>
    <col min="14112" max="14112" width="12.453125" style="92" customWidth="1"/>
    <col min="14113" max="14113" width="8.26953125" style="92" customWidth="1"/>
    <col min="14114" max="14114" width="8.453125" style="92" customWidth="1"/>
    <col min="14115" max="14115" width="12.1796875" style="92" customWidth="1"/>
    <col min="14116" max="14356" width="9.1796875" style="92"/>
    <col min="14357" max="14357" width="3.1796875" style="92" customWidth="1"/>
    <col min="14358" max="14358" width="14.453125" style="92" bestFit="1" customWidth="1"/>
    <col min="14359" max="14359" width="10.453125" style="92" customWidth="1"/>
    <col min="14360" max="14360" width="6" style="92" customWidth="1"/>
    <col min="14361" max="14361" width="9.1796875" style="92"/>
    <col min="14362" max="14362" width="6.453125" style="92" customWidth="1"/>
    <col min="14363" max="14363" width="12.7265625" style="92" customWidth="1"/>
    <col min="14364" max="14364" width="26" style="92" customWidth="1"/>
    <col min="14365" max="14365" width="11.54296875" style="92" customWidth="1"/>
    <col min="14366" max="14366" width="7.54296875" style="92" customWidth="1"/>
    <col min="14367" max="14367" width="9.453125" style="92" customWidth="1"/>
    <col min="14368" max="14368" width="12.453125" style="92" customWidth="1"/>
    <col min="14369" max="14369" width="8.26953125" style="92" customWidth="1"/>
    <col min="14370" max="14370" width="8.453125" style="92" customWidth="1"/>
    <col min="14371" max="14371" width="12.1796875" style="92" customWidth="1"/>
    <col min="14372" max="14612" width="9.1796875" style="92"/>
    <col min="14613" max="14613" width="3.1796875" style="92" customWidth="1"/>
    <col min="14614" max="14614" width="14.453125" style="92" bestFit="1" customWidth="1"/>
    <col min="14615" max="14615" width="10.453125" style="92" customWidth="1"/>
    <col min="14616" max="14616" width="6" style="92" customWidth="1"/>
    <col min="14617" max="14617" width="9.1796875" style="92"/>
    <col min="14618" max="14618" width="6.453125" style="92" customWidth="1"/>
    <col min="14619" max="14619" width="12.7265625" style="92" customWidth="1"/>
    <col min="14620" max="14620" width="26" style="92" customWidth="1"/>
    <col min="14621" max="14621" width="11.54296875" style="92" customWidth="1"/>
    <col min="14622" max="14622" width="7.54296875" style="92" customWidth="1"/>
    <col min="14623" max="14623" width="9.453125" style="92" customWidth="1"/>
    <col min="14624" max="14624" width="12.453125" style="92" customWidth="1"/>
    <col min="14625" max="14625" width="8.26953125" style="92" customWidth="1"/>
    <col min="14626" max="14626" width="8.453125" style="92" customWidth="1"/>
    <col min="14627" max="14627" width="12.1796875" style="92" customWidth="1"/>
    <col min="14628" max="14868" width="9.1796875" style="92"/>
    <col min="14869" max="14869" width="3.1796875" style="92" customWidth="1"/>
    <col min="14870" max="14870" width="14.453125" style="92" bestFit="1" customWidth="1"/>
    <col min="14871" max="14871" width="10.453125" style="92" customWidth="1"/>
    <col min="14872" max="14872" width="6" style="92" customWidth="1"/>
    <col min="14873" max="14873" width="9.1796875" style="92"/>
    <col min="14874" max="14874" width="6.453125" style="92" customWidth="1"/>
    <col min="14875" max="14875" width="12.7265625" style="92" customWidth="1"/>
    <col min="14876" max="14876" width="26" style="92" customWidth="1"/>
    <col min="14877" max="14877" width="11.54296875" style="92" customWidth="1"/>
    <col min="14878" max="14878" width="7.54296875" style="92" customWidth="1"/>
    <col min="14879" max="14879" width="9.453125" style="92" customWidth="1"/>
    <col min="14880" max="14880" width="12.453125" style="92" customWidth="1"/>
    <col min="14881" max="14881" width="8.26953125" style="92" customWidth="1"/>
    <col min="14882" max="14882" width="8.453125" style="92" customWidth="1"/>
    <col min="14883" max="14883" width="12.1796875" style="92" customWidth="1"/>
    <col min="14884" max="15124" width="9.1796875" style="92"/>
    <col min="15125" max="15125" width="3.1796875" style="92" customWidth="1"/>
    <col min="15126" max="15126" width="14.453125" style="92" bestFit="1" customWidth="1"/>
    <col min="15127" max="15127" width="10.453125" style="92" customWidth="1"/>
    <col min="15128" max="15128" width="6" style="92" customWidth="1"/>
    <col min="15129" max="15129" width="9.1796875" style="92"/>
    <col min="15130" max="15130" width="6.453125" style="92" customWidth="1"/>
    <col min="15131" max="15131" width="12.7265625" style="92" customWidth="1"/>
    <col min="15132" max="15132" width="26" style="92" customWidth="1"/>
    <col min="15133" max="15133" width="11.54296875" style="92" customWidth="1"/>
    <col min="15134" max="15134" width="7.54296875" style="92" customWidth="1"/>
    <col min="15135" max="15135" width="9.453125" style="92" customWidth="1"/>
    <col min="15136" max="15136" width="12.453125" style="92" customWidth="1"/>
    <col min="15137" max="15137" width="8.26953125" style="92" customWidth="1"/>
    <col min="15138" max="15138" width="8.453125" style="92" customWidth="1"/>
    <col min="15139" max="15139" width="12.1796875" style="92" customWidth="1"/>
    <col min="15140" max="15380" width="9.1796875" style="92"/>
    <col min="15381" max="15381" width="3.1796875" style="92" customWidth="1"/>
    <col min="15382" max="15382" width="14.453125" style="92" bestFit="1" customWidth="1"/>
    <col min="15383" max="15383" width="10.453125" style="92" customWidth="1"/>
    <col min="15384" max="15384" width="6" style="92" customWidth="1"/>
    <col min="15385" max="15385" width="9.1796875" style="92"/>
    <col min="15386" max="15386" width="6.453125" style="92" customWidth="1"/>
    <col min="15387" max="15387" width="12.7265625" style="92" customWidth="1"/>
    <col min="15388" max="15388" width="26" style="92" customWidth="1"/>
    <col min="15389" max="15389" width="11.54296875" style="92" customWidth="1"/>
    <col min="15390" max="15390" width="7.54296875" style="92" customWidth="1"/>
    <col min="15391" max="15391" width="9.453125" style="92" customWidth="1"/>
    <col min="15392" max="15392" width="12.453125" style="92" customWidth="1"/>
    <col min="15393" max="15393" width="8.26953125" style="92" customWidth="1"/>
    <col min="15394" max="15394" width="8.453125" style="92" customWidth="1"/>
    <col min="15395" max="15395" width="12.1796875" style="92" customWidth="1"/>
    <col min="15396" max="15636" width="9.1796875" style="92"/>
    <col min="15637" max="15637" width="3.1796875" style="92" customWidth="1"/>
    <col min="15638" max="15638" width="14.453125" style="92" bestFit="1" customWidth="1"/>
    <col min="15639" max="15639" width="10.453125" style="92" customWidth="1"/>
    <col min="15640" max="15640" width="6" style="92" customWidth="1"/>
    <col min="15641" max="15641" width="9.1796875" style="92"/>
    <col min="15642" max="15642" width="6.453125" style="92" customWidth="1"/>
    <col min="15643" max="15643" width="12.7265625" style="92" customWidth="1"/>
    <col min="15644" max="15644" width="26" style="92" customWidth="1"/>
    <col min="15645" max="15645" width="11.54296875" style="92" customWidth="1"/>
    <col min="15646" max="15646" width="7.54296875" style="92" customWidth="1"/>
    <col min="15647" max="15647" width="9.453125" style="92" customWidth="1"/>
    <col min="15648" max="15648" width="12.453125" style="92" customWidth="1"/>
    <col min="15649" max="15649" width="8.26953125" style="92" customWidth="1"/>
    <col min="15650" max="15650" width="8.453125" style="92" customWidth="1"/>
    <col min="15651" max="15651" width="12.1796875" style="92" customWidth="1"/>
    <col min="15652" max="15892" width="9.1796875" style="92"/>
    <col min="15893" max="15893" width="3.1796875" style="92" customWidth="1"/>
    <col min="15894" max="15894" width="14.453125" style="92" bestFit="1" customWidth="1"/>
    <col min="15895" max="15895" width="10.453125" style="92" customWidth="1"/>
    <col min="15896" max="15896" width="6" style="92" customWidth="1"/>
    <col min="15897" max="15897" width="9.1796875" style="92"/>
    <col min="15898" max="15898" width="6.453125" style="92" customWidth="1"/>
    <col min="15899" max="15899" width="12.7265625" style="92" customWidth="1"/>
    <col min="15900" max="15900" width="26" style="92" customWidth="1"/>
    <col min="15901" max="15901" width="11.54296875" style="92" customWidth="1"/>
    <col min="15902" max="15902" width="7.54296875" style="92" customWidth="1"/>
    <col min="15903" max="15903" width="9.453125" style="92" customWidth="1"/>
    <col min="15904" max="15904" width="12.453125" style="92" customWidth="1"/>
    <col min="15905" max="15905" width="8.26953125" style="92" customWidth="1"/>
    <col min="15906" max="15906" width="8.453125" style="92" customWidth="1"/>
    <col min="15907" max="15907" width="12.1796875" style="92" customWidth="1"/>
    <col min="15908" max="16148" width="9.1796875" style="92"/>
    <col min="16149" max="16149" width="3.1796875" style="92" customWidth="1"/>
    <col min="16150" max="16150" width="14.453125" style="92" bestFit="1" customWidth="1"/>
    <col min="16151" max="16151" width="10.453125" style="92" customWidth="1"/>
    <col min="16152" max="16152" width="6" style="92" customWidth="1"/>
    <col min="16153" max="16153" width="9.1796875" style="92"/>
    <col min="16154" max="16154" width="6.453125" style="92" customWidth="1"/>
    <col min="16155" max="16155" width="12.7265625" style="92" customWidth="1"/>
    <col min="16156" max="16156" width="26" style="92" customWidth="1"/>
    <col min="16157" max="16157" width="11.54296875" style="92" customWidth="1"/>
    <col min="16158" max="16158" width="7.54296875" style="92" customWidth="1"/>
    <col min="16159" max="16159" width="9.453125" style="92" customWidth="1"/>
    <col min="16160" max="16160" width="12.453125" style="92" customWidth="1"/>
    <col min="16161" max="16161" width="8.26953125" style="92" customWidth="1"/>
    <col min="16162" max="16162" width="8.453125" style="92" customWidth="1"/>
    <col min="16163" max="16163" width="12.1796875" style="92" customWidth="1"/>
    <col min="16164" max="16384" width="9.1796875" style="92"/>
  </cols>
  <sheetData>
    <row r="1" spans="1:36" ht="28" customHeight="1" x14ac:dyDescent="0.25">
      <c r="A1" s="437" t="s">
        <v>520</v>
      </c>
      <c r="B1" s="186" t="s">
        <v>521</v>
      </c>
      <c r="C1" s="441" t="s">
        <v>711</v>
      </c>
      <c r="D1" s="379" t="s">
        <v>823</v>
      </c>
      <c r="E1" s="380"/>
      <c r="F1" s="387"/>
      <c r="G1" s="379" t="s">
        <v>824</v>
      </c>
      <c r="H1" s="380"/>
      <c r="I1" s="387"/>
      <c r="J1" s="441" t="s">
        <v>713</v>
      </c>
      <c r="K1" s="379" t="s">
        <v>814</v>
      </c>
      <c r="L1" s="380"/>
      <c r="M1" s="387"/>
      <c r="N1" s="379" t="s">
        <v>773</v>
      </c>
      <c r="O1" s="380"/>
      <c r="P1" s="380"/>
      <c r="Q1" s="439" t="s">
        <v>710</v>
      </c>
      <c r="R1" s="379" t="s">
        <v>825</v>
      </c>
      <c r="S1" s="380"/>
      <c r="T1" s="387"/>
      <c r="U1" s="379" t="s">
        <v>209</v>
      </c>
      <c r="V1" s="380"/>
      <c r="W1" s="387"/>
      <c r="X1" s="379" t="s">
        <v>826</v>
      </c>
      <c r="Y1" s="380"/>
      <c r="Z1" s="387"/>
      <c r="AA1" s="379" t="s">
        <v>827</v>
      </c>
      <c r="AB1" s="380"/>
      <c r="AC1" s="387"/>
      <c r="AD1" s="379" t="s">
        <v>828</v>
      </c>
      <c r="AE1" s="387"/>
      <c r="AF1" s="379" t="s">
        <v>829</v>
      </c>
      <c r="AG1" s="380"/>
      <c r="AH1" s="387"/>
      <c r="AI1" s="379" t="s">
        <v>830</v>
      </c>
      <c r="AJ1" s="387"/>
    </row>
    <row r="2" spans="1:36" ht="26.5" customHeight="1" x14ac:dyDescent="0.25">
      <c r="A2" s="438"/>
      <c r="B2" s="185" t="s">
        <v>691</v>
      </c>
      <c r="C2" s="442"/>
      <c r="D2" s="381"/>
      <c r="E2" s="382"/>
      <c r="F2" s="388"/>
      <c r="G2" s="381"/>
      <c r="H2" s="382"/>
      <c r="I2" s="388"/>
      <c r="J2" s="442"/>
      <c r="K2" s="381"/>
      <c r="L2" s="382"/>
      <c r="M2" s="388"/>
      <c r="N2" s="381"/>
      <c r="O2" s="382"/>
      <c r="P2" s="382"/>
      <c r="Q2" s="440"/>
      <c r="R2" s="381"/>
      <c r="S2" s="382"/>
      <c r="T2" s="388"/>
      <c r="U2" s="381"/>
      <c r="V2" s="382"/>
      <c r="W2" s="388"/>
      <c r="X2" s="381"/>
      <c r="Y2" s="382"/>
      <c r="Z2" s="388"/>
      <c r="AA2" s="381"/>
      <c r="AB2" s="382"/>
      <c r="AC2" s="388"/>
      <c r="AD2" s="381"/>
      <c r="AE2" s="388"/>
      <c r="AF2" s="381"/>
      <c r="AG2" s="382"/>
      <c r="AH2" s="388"/>
      <c r="AI2" s="381"/>
      <c r="AJ2" s="388"/>
    </row>
    <row r="3" spans="1:36" ht="38.15" customHeight="1" x14ac:dyDescent="0.25">
      <c r="A3" s="444" t="s">
        <v>695</v>
      </c>
      <c r="B3" s="445"/>
      <c r="C3" s="184" t="s">
        <v>719</v>
      </c>
      <c r="D3" s="184" t="s">
        <v>760</v>
      </c>
      <c r="E3" s="184" t="s">
        <v>730</v>
      </c>
      <c r="F3" s="184" t="s">
        <v>720</v>
      </c>
      <c r="G3" s="184" t="s">
        <v>761</v>
      </c>
      <c r="H3" s="184" t="s">
        <v>721</v>
      </c>
      <c r="I3" s="184" t="s">
        <v>722</v>
      </c>
      <c r="J3" s="184" t="s">
        <v>762</v>
      </c>
      <c r="K3" s="184" t="s">
        <v>762</v>
      </c>
      <c r="L3" s="184" t="s">
        <v>689</v>
      </c>
      <c r="M3" s="184" t="s">
        <v>723</v>
      </c>
      <c r="N3" s="184" t="s">
        <v>766</v>
      </c>
      <c r="O3" s="184" t="s">
        <v>724</v>
      </c>
      <c r="P3" s="184" t="s">
        <v>725</v>
      </c>
      <c r="Q3" s="184" t="s">
        <v>762</v>
      </c>
      <c r="R3" s="184" t="s">
        <v>762</v>
      </c>
      <c r="S3" s="184" t="s">
        <v>689</v>
      </c>
      <c r="T3" s="184" t="s">
        <v>690</v>
      </c>
      <c r="U3" s="184" t="s">
        <v>762</v>
      </c>
      <c r="V3" s="184" t="s">
        <v>689</v>
      </c>
      <c r="W3" s="184" t="s">
        <v>690</v>
      </c>
      <c r="X3" s="184" t="s">
        <v>762</v>
      </c>
      <c r="Y3" s="184" t="s">
        <v>689</v>
      </c>
      <c r="Z3" s="184" t="s">
        <v>690</v>
      </c>
      <c r="AA3" s="184" t="s">
        <v>762</v>
      </c>
      <c r="AB3" s="184" t="s">
        <v>689</v>
      </c>
      <c r="AC3" s="184" t="s">
        <v>690</v>
      </c>
      <c r="AD3" s="184" t="s">
        <v>762</v>
      </c>
      <c r="AE3" s="184" t="s">
        <v>690</v>
      </c>
      <c r="AF3" s="184" t="s">
        <v>762</v>
      </c>
      <c r="AG3" s="184" t="s">
        <v>689</v>
      </c>
      <c r="AH3" s="184" t="s">
        <v>690</v>
      </c>
      <c r="AI3" s="184" t="s">
        <v>762</v>
      </c>
      <c r="AJ3" s="184" t="s">
        <v>690</v>
      </c>
    </row>
    <row r="4" spans="1:36" ht="29.5" customHeight="1" x14ac:dyDescent="0.25">
      <c r="A4" s="443" t="s">
        <v>693</v>
      </c>
      <c r="B4" s="443"/>
      <c r="C4" s="443"/>
      <c r="D4" s="24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</row>
    <row r="5" spans="1:36" ht="25" customHeight="1" x14ac:dyDescent="0.25">
      <c r="A5" s="395" t="s">
        <v>522</v>
      </c>
      <c r="B5" s="268" t="s">
        <v>523</v>
      </c>
      <c r="C5" s="395">
        <v>26.52</v>
      </c>
      <c r="D5" s="393">
        <v>1.9950000000000001</v>
      </c>
      <c r="E5" s="397">
        <v>1.909</v>
      </c>
      <c r="F5" s="430">
        <v>0.75</v>
      </c>
      <c r="G5" s="393">
        <v>2.214</v>
      </c>
      <c r="H5" s="397">
        <v>2.1549999999999998</v>
      </c>
      <c r="I5" s="430">
        <v>2.09</v>
      </c>
      <c r="J5" s="405">
        <f>C5-D5</f>
        <v>24.524999999999999</v>
      </c>
      <c r="K5" s="393">
        <v>3</v>
      </c>
      <c r="L5" s="397">
        <v>3</v>
      </c>
      <c r="M5" s="430">
        <v>5</v>
      </c>
      <c r="N5" s="383" t="s">
        <v>815</v>
      </c>
      <c r="O5" s="409" t="s">
        <v>699</v>
      </c>
      <c r="P5" s="409" t="s">
        <v>699</v>
      </c>
      <c r="Q5" s="398" t="s">
        <v>708</v>
      </c>
      <c r="R5" s="398">
        <v>9.0500000000000007</v>
      </c>
      <c r="S5" s="397" t="s">
        <v>98</v>
      </c>
      <c r="T5" s="397">
        <v>9.85</v>
      </c>
      <c r="U5" s="393">
        <v>7.52</v>
      </c>
      <c r="V5" s="397" t="s">
        <v>98</v>
      </c>
      <c r="W5" s="397">
        <v>8.02</v>
      </c>
      <c r="X5" s="393">
        <v>-42</v>
      </c>
      <c r="Y5" s="397" t="s">
        <v>98</v>
      </c>
      <c r="Z5" s="397">
        <v>68</v>
      </c>
      <c r="AA5" s="391">
        <v>4500</v>
      </c>
      <c r="AB5" s="397" t="s">
        <v>98</v>
      </c>
      <c r="AC5" s="401">
        <v>2880</v>
      </c>
      <c r="AD5" s="389">
        <v>12.8</v>
      </c>
      <c r="AE5" s="397">
        <v>2.9</v>
      </c>
      <c r="AF5" s="393">
        <v>0.08</v>
      </c>
      <c r="AG5" s="395" t="s">
        <v>98</v>
      </c>
      <c r="AH5" s="395">
        <v>1.64</v>
      </c>
      <c r="AI5" s="393">
        <v>2.83</v>
      </c>
      <c r="AJ5" s="397">
        <v>1.84</v>
      </c>
    </row>
    <row r="6" spans="1:36" ht="25" customHeight="1" x14ac:dyDescent="0.25">
      <c r="A6" s="396"/>
      <c r="B6" s="269" t="s">
        <v>524</v>
      </c>
      <c r="C6" s="396"/>
      <c r="D6" s="394"/>
      <c r="E6" s="396"/>
      <c r="F6" s="408"/>
      <c r="G6" s="394"/>
      <c r="H6" s="396"/>
      <c r="I6" s="408"/>
      <c r="J6" s="406"/>
      <c r="K6" s="394"/>
      <c r="L6" s="396"/>
      <c r="M6" s="408"/>
      <c r="N6" s="384"/>
      <c r="O6" s="410"/>
      <c r="P6" s="410"/>
      <c r="Q6" s="399"/>
      <c r="R6" s="399"/>
      <c r="S6" s="396"/>
      <c r="T6" s="396"/>
      <c r="U6" s="394"/>
      <c r="V6" s="396"/>
      <c r="W6" s="396"/>
      <c r="X6" s="394"/>
      <c r="Y6" s="396"/>
      <c r="Z6" s="396"/>
      <c r="AA6" s="392"/>
      <c r="AB6" s="396"/>
      <c r="AC6" s="402"/>
      <c r="AD6" s="390"/>
      <c r="AE6" s="396"/>
      <c r="AF6" s="394"/>
      <c r="AG6" s="396"/>
      <c r="AH6" s="396"/>
      <c r="AI6" s="394"/>
      <c r="AJ6" s="396"/>
    </row>
    <row r="7" spans="1:36" ht="25" customHeight="1" x14ac:dyDescent="0.25">
      <c r="A7" s="395" t="s">
        <v>525</v>
      </c>
      <c r="B7" s="270" t="s">
        <v>526</v>
      </c>
      <c r="C7" s="397">
        <v>28.61</v>
      </c>
      <c r="D7" s="393" t="s">
        <v>696</v>
      </c>
      <c r="E7" s="395" t="s">
        <v>696</v>
      </c>
      <c r="F7" s="407">
        <v>1.0109999999999999</v>
      </c>
      <c r="G7" s="393" t="s">
        <v>764</v>
      </c>
      <c r="H7" s="395" t="s">
        <v>732</v>
      </c>
      <c r="I7" s="407">
        <v>2.0699999999999998</v>
      </c>
      <c r="J7" s="405" t="s">
        <v>98</v>
      </c>
      <c r="K7" s="393" t="s">
        <v>98</v>
      </c>
      <c r="L7" s="397" t="s">
        <v>98</v>
      </c>
      <c r="M7" s="407">
        <v>5</v>
      </c>
      <c r="N7" s="383" t="s">
        <v>816</v>
      </c>
      <c r="O7" s="409" t="s">
        <v>768</v>
      </c>
      <c r="P7" s="409" t="s">
        <v>699</v>
      </c>
      <c r="Q7" s="413" t="s">
        <v>708</v>
      </c>
      <c r="R7" s="393" t="s">
        <v>98</v>
      </c>
      <c r="S7" s="395" t="s">
        <v>98</v>
      </c>
      <c r="T7" s="395">
        <v>5.91</v>
      </c>
      <c r="U7" s="393" t="s">
        <v>98</v>
      </c>
      <c r="V7" s="395" t="s">
        <v>98</v>
      </c>
      <c r="W7" s="395">
        <v>7.85</v>
      </c>
      <c r="X7" s="393" t="s">
        <v>98</v>
      </c>
      <c r="Y7" s="395" t="s">
        <v>98</v>
      </c>
      <c r="Z7" s="395">
        <v>255</v>
      </c>
      <c r="AA7" s="393" t="s">
        <v>98</v>
      </c>
      <c r="AB7" s="395" t="s">
        <v>98</v>
      </c>
      <c r="AC7" s="403">
        <v>4394</v>
      </c>
      <c r="AD7" s="391" t="s">
        <v>98</v>
      </c>
      <c r="AE7" s="395">
        <v>1000</v>
      </c>
      <c r="AF7" s="393" t="s">
        <v>98</v>
      </c>
      <c r="AG7" s="395" t="s">
        <v>98</v>
      </c>
      <c r="AH7" s="395">
        <v>15.83</v>
      </c>
      <c r="AI7" s="393" t="s">
        <v>98</v>
      </c>
      <c r="AJ7" s="395">
        <v>3.14</v>
      </c>
    </row>
    <row r="8" spans="1:36" ht="25" customHeight="1" x14ac:dyDescent="0.25">
      <c r="A8" s="396"/>
      <c r="B8" s="269" t="s">
        <v>527</v>
      </c>
      <c r="C8" s="396"/>
      <c r="D8" s="394"/>
      <c r="E8" s="396"/>
      <c r="F8" s="408"/>
      <c r="G8" s="394"/>
      <c r="H8" s="396"/>
      <c r="I8" s="408"/>
      <c r="J8" s="406"/>
      <c r="K8" s="394"/>
      <c r="L8" s="396"/>
      <c r="M8" s="408"/>
      <c r="N8" s="384"/>
      <c r="O8" s="410"/>
      <c r="P8" s="410"/>
      <c r="Q8" s="394"/>
      <c r="R8" s="394"/>
      <c r="S8" s="396"/>
      <c r="T8" s="396"/>
      <c r="U8" s="394"/>
      <c r="V8" s="396"/>
      <c r="W8" s="396"/>
      <c r="X8" s="394"/>
      <c r="Y8" s="396"/>
      <c r="Z8" s="396"/>
      <c r="AA8" s="394"/>
      <c r="AB8" s="396"/>
      <c r="AC8" s="402"/>
      <c r="AD8" s="392"/>
      <c r="AE8" s="396"/>
      <c r="AF8" s="394"/>
      <c r="AG8" s="396"/>
      <c r="AH8" s="396"/>
      <c r="AI8" s="394"/>
      <c r="AJ8" s="396"/>
    </row>
    <row r="9" spans="1:36" ht="25" customHeight="1" x14ac:dyDescent="0.25">
      <c r="A9" s="395" t="s">
        <v>528</v>
      </c>
      <c r="B9" s="270" t="s">
        <v>529</v>
      </c>
      <c r="C9" s="397">
        <v>28.19</v>
      </c>
      <c r="D9" s="393" t="s">
        <v>696</v>
      </c>
      <c r="E9" s="395">
        <v>1.9159999999999999</v>
      </c>
      <c r="F9" s="407">
        <v>0.83099999999999996</v>
      </c>
      <c r="G9" s="393" t="s">
        <v>765</v>
      </c>
      <c r="H9" s="395">
        <v>2.1230000000000002</v>
      </c>
      <c r="I9" s="407">
        <v>2.4300000000000002</v>
      </c>
      <c r="J9" s="405" t="s">
        <v>98</v>
      </c>
      <c r="K9" s="393" t="s">
        <v>98</v>
      </c>
      <c r="L9" s="397">
        <v>5</v>
      </c>
      <c r="M9" s="407">
        <v>5</v>
      </c>
      <c r="N9" s="383" t="s">
        <v>815</v>
      </c>
      <c r="O9" s="409" t="s">
        <v>700</v>
      </c>
      <c r="P9" s="409" t="s">
        <v>700</v>
      </c>
      <c r="Q9" s="404">
        <v>1.7</v>
      </c>
      <c r="R9" s="398" t="s">
        <v>98</v>
      </c>
      <c r="S9" s="395" t="s">
        <v>98</v>
      </c>
      <c r="T9" s="395">
        <v>7.12</v>
      </c>
      <c r="U9" s="393" t="s">
        <v>98</v>
      </c>
      <c r="V9" s="395" t="s">
        <v>98</v>
      </c>
      <c r="W9" s="395">
        <v>7.87</v>
      </c>
      <c r="X9" s="393" t="s">
        <v>98</v>
      </c>
      <c r="Y9" s="395" t="s">
        <v>98</v>
      </c>
      <c r="Z9" s="395">
        <v>27</v>
      </c>
      <c r="AA9" s="393" t="s">
        <v>98</v>
      </c>
      <c r="AB9" s="395" t="s">
        <v>98</v>
      </c>
      <c r="AC9" s="403">
        <v>1060</v>
      </c>
      <c r="AD9" s="391" t="s">
        <v>98</v>
      </c>
      <c r="AE9" s="395">
        <v>10.1</v>
      </c>
      <c r="AF9" s="393" t="s">
        <v>98</v>
      </c>
      <c r="AG9" s="395" t="s">
        <v>98</v>
      </c>
      <c r="AH9" s="395">
        <v>12.8</v>
      </c>
      <c r="AI9" s="393" t="s">
        <v>98</v>
      </c>
      <c r="AJ9" s="395">
        <v>6.52</v>
      </c>
    </row>
    <row r="10" spans="1:36" ht="25" customHeight="1" x14ac:dyDescent="0.25">
      <c r="A10" s="396"/>
      <c r="B10" s="269" t="s">
        <v>530</v>
      </c>
      <c r="C10" s="396"/>
      <c r="D10" s="394"/>
      <c r="E10" s="396"/>
      <c r="F10" s="408"/>
      <c r="G10" s="394"/>
      <c r="H10" s="396"/>
      <c r="I10" s="408"/>
      <c r="J10" s="406"/>
      <c r="K10" s="394"/>
      <c r="L10" s="396"/>
      <c r="M10" s="408"/>
      <c r="N10" s="384"/>
      <c r="O10" s="410"/>
      <c r="P10" s="410"/>
      <c r="Q10" s="399"/>
      <c r="R10" s="399"/>
      <c r="S10" s="396"/>
      <c r="T10" s="396"/>
      <c r="U10" s="394"/>
      <c r="V10" s="396"/>
      <c r="W10" s="396"/>
      <c r="X10" s="394"/>
      <c r="Y10" s="396"/>
      <c r="Z10" s="396"/>
      <c r="AA10" s="394"/>
      <c r="AB10" s="396"/>
      <c r="AC10" s="402"/>
      <c r="AD10" s="392"/>
      <c r="AE10" s="396"/>
      <c r="AF10" s="394"/>
      <c r="AG10" s="396"/>
      <c r="AH10" s="396"/>
      <c r="AI10" s="394"/>
      <c r="AJ10" s="396"/>
    </row>
    <row r="11" spans="1:36" ht="25" customHeight="1" x14ac:dyDescent="0.25">
      <c r="A11" s="395" t="s">
        <v>531</v>
      </c>
      <c r="B11" s="270" t="s">
        <v>532</v>
      </c>
      <c r="C11" s="397">
        <v>27.22</v>
      </c>
      <c r="D11" s="393" t="s">
        <v>696</v>
      </c>
      <c r="E11" s="395" t="s">
        <v>696</v>
      </c>
      <c r="F11" s="407">
        <v>0.58499999999999996</v>
      </c>
      <c r="G11" s="393" t="s">
        <v>769</v>
      </c>
      <c r="H11" s="411" t="s">
        <v>733</v>
      </c>
      <c r="I11" s="435">
        <v>3.03</v>
      </c>
      <c r="J11" s="405" t="s">
        <v>98</v>
      </c>
      <c r="K11" s="393" t="s">
        <v>98</v>
      </c>
      <c r="L11" s="397" t="s">
        <v>98</v>
      </c>
      <c r="M11" s="407">
        <v>5</v>
      </c>
      <c r="N11" s="385" t="s">
        <v>815</v>
      </c>
      <c r="O11" s="409" t="s">
        <v>767</v>
      </c>
      <c r="P11" s="409" t="s">
        <v>700</v>
      </c>
      <c r="Q11" s="413" t="s">
        <v>708</v>
      </c>
      <c r="R11" s="393" t="s">
        <v>98</v>
      </c>
      <c r="S11" s="395" t="s">
        <v>98</v>
      </c>
      <c r="T11" s="395">
        <v>6.36</v>
      </c>
      <c r="U11" s="393" t="s">
        <v>98</v>
      </c>
      <c r="V11" s="395" t="s">
        <v>98</v>
      </c>
      <c r="W11" s="395">
        <v>8.2100000000000009</v>
      </c>
      <c r="X11" s="393" t="s">
        <v>98</v>
      </c>
      <c r="Y11" s="395" t="s">
        <v>98</v>
      </c>
      <c r="Z11" s="395">
        <v>227</v>
      </c>
      <c r="AA11" s="393" t="s">
        <v>98</v>
      </c>
      <c r="AB11" s="395" t="s">
        <v>98</v>
      </c>
      <c r="AC11" s="403">
        <v>2350</v>
      </c>
      <c r="AD11" s="391" t="s">
        <v>98</v>
      </c>
      <c r="AE11" s="395">
        <v>18.3</v>
      </c>
      <c r="AF11" s="393" t="s">
        <v>98</v>
      </c>
      <c r="AG11" s="395" t="s">
        <v>98</v>
      </c>
      <c r="AH11" s="395">
        <v>8.61</v>
      </c>
      <c r="AI11" s="393" t="s">
        <v>98</v>
      </c>
      <c r="AJ11" s="395">
        <v>1.5</v>
      </c>
    </row>
    <row r="12" spans="1:36" ht="25" customHeight="1" x14ac:dyDescent="0.25">
      <c r="A12" s="396"/>
      <c r="B12" s="269" t="s">
        <v>533</v>
      </c>
      <c r="C12" s="396"/>
      <c r="D12" s="394"/>
      <c r="E12" s="396"/>
      <c r="F12" s="408"/>
      <c r="G12" s="394"/>
      <c r="H12" s="412"/>
      <c r="I12" s="436"/>
      <c r="J12" s="406"/>
      <c r="K12" s="394"/>
      <c r="L12" s="396"/>
      <c r="M12" s="408"/>
      <c r="N12" s="386"/>
      <c r="O12" s="410"/>
      <c r="P12" s="410"/>
      <c r="Q12" s="394"/>
      <c r="R12" s="394"/>
      <c r="S12" s="396"/>
      <c r="T12" s="396"/>
      <c r="U12" s="394"/>
      <c r="V12" s="396"/>
      <c r="W12" s="396"/>
      <c r="X12" s="394"/>
      <c r="Y12" s="396"/>
      <c r="Z12" s="396"/>
      <c r="AA12" s="394"/>
      <c r="AB12" s="396"/>
      <c r="AC12" s="402"/>
      <c r="AD12" s="392"/>
      <c r="AE12" s="396"/>
      <c r="AF12" s="394"/>
      <c r="AG12" s="396"/>
      <c r="AH12" s="396"/>
      <c r="AI12" s="394"/>
      <c r="AJ12" s="396"/>
    </row>
    <row r="13" spans="1:36" ht="25" customHeight="1" x14ac:dyDescent="0.25">
      <c r="A13" s="395" t="s">
        <v>534</v>
      </c>
      <c r="B13" s="270" t="s">
        <v>535</v>
      </c>
      <c r="C13" s="397">
        <v>12.11</v>
      </c>
      <c r="D13" s="393" t="s">
        <v>696</v>
      </c>
      <c r="E13" s="395">
        <v>2.145</v>
      </c>
      <c r="F13" s="407">
        <v>1.103</v>
      </c>
      <c r="G13" s="393" t="s">
        <v>770</v>
      </c>
      <c r="H13" s="395">
        <v>2.2040000000000002</v>
      </c>
      <c r="I13" s="407">
        <v>2.222</v>
      </c>
      <c r="J13" s="405" t="s">
        <v>98</v>
      </c>
      <c r="K13" s="393" t="s">
        <v>98</v>
      </c>
      <c r="L13" s="397">
        <v>4</v>
      </c>
      <c r="M13" s="407">
        <v>5</v>
      </c>
      <c r="N13" s="385" t="s">
        <v>815</v>
      </c>
      <c r="O13" s="409" t="s">
        <v>701</v>
      </c>
      <c r="P13" s="409" t="s">
        <v>702</v>
      </c>
      <c r="Q13" s="404" t="s">
        <v>708</v>
      </c>
      <c r="R13" s="398" t="s">
        <v>98</v>
      </c>
      <c r="S13" s="395">
        <v>4.1500000000000004</v>
      </c>
      <c r="T13" s="395">
        <v>9.27</v>
      </c>
      <c r="U13" s="393" t="s">
        <v>98</v>
      </c>
      <c r="V13" s="395">
        <v>7.18</v>
      </c>
      <c r="W13" s="395">
        <v>8.51</v>
      </c>
      <c r="X13" s="393" t="s">
        <v>98</v>
      </c>
      <c r="Y13" s="395">
        <v>58.9</v>
      </c>
      <c r="Z13" s="395">
        <v>253</v>
      </c>
      <c r="AA13" s="393" t="s">
        <v>98</v>
      </c>
      <c r="AB13" s="403">
        <v>3115</v>
      </c>
      <c r="AC13" s="403">
        <v>900</v>
      </c>
      <c r="AD13" s="391" t="s">
        <v>98</v>
      </c>
      <c r="AE13" s="395">
        <v>8.5</v>
      </c>
      <c r="AF13" s="393" t="s">
        <v>98</v>
      </c>
      <c r="AG13" s="395">
        <v>9.33</v>
      </c>
      <c r="AH13" s="395">
        <v>13.87</v>
      </c>
      <c r="AI13" s="393" t="s">
        <v>98</v>
      </c>
      <c r="AJ13" s="395">
        <v>0.59</v>
      </c>
    </row>
    <row r="14" spans="1:36" ht="25" customHeight="1" x14ac:dyDescent="0.25">
      <c r="A14" s="396"/>
      <c r="B14" s="269" t="s">
        <v>536</v>
      </c>
      <c r="C14" s="395"/>
      <c r="D14" s="394"/>
      <c r="E14" s="396"/>
      <c r="F14" s="408"/>
      <c r="G14" s="394"/>
      <c r="H14" s="396"/>
      <c r="I14" s="408"/>
      <c r="J14" s="406"/>
      <c r="K14" s="394"/>
      <c r="L14" s="396"/>
      <c r="M14" s="408"/>
      <c r="N14" s="386"/>
      <c r="O14" s="410"/>
      <c r="P14" s="410"/>
      <c r="Q14" s="399"/>
      <c r="R14" s="399"/>
      <c r="S14" s="396"/>
      <c r="T14" s="396"/>
      <c r="U14" s="394"/>
      <c r="V14" s="396"/>
      <c r="W14" s="396"/>
      <c r="X14" s="394"/>
      <c r="Y14" s="396"/>
      <c r="Z14" s="396"/>
      <c r="AA14" s="394"/>
      <c r="AB14" s="402"/>
      <c r="AC14" s="402"/>
      <c r="AD14" s="392"/>
      <c r="AE14" s="396"/>
      <c r="AF14" s="394"/>
      <c r="AG14" s="396"/>
      <c r="AH14" s="396"/>
      <c r="AI14" s="394"/>
      <c r="AJ14" s="396"/>
    </row>
    <row r="15" spans="1:36" ht="33.65" customHeight="1" x14ac:dyDescent="0.25">
      <c r="A15" s="414" t="s">
        <v>694</v>
      </c>
      <c r="B15" s="414"/>
      <c r="C15" s="127"/>
      <c r="D15" s="127"/>
      <c r="E15" s="127"/>
      <c r="F15" s="127"/>
      <c r="G15" s="127"/>
      <c r="H15" s="127"/>
      <c r="I15" s="127"/>
      <c r="J15" s="363"/>
      <c r="K15" s="127"/>
      <c r="L15" s="128"/>
      <c r="M15" s="128"/>
      <c r="N15" s="368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</row>
    <row r="16" spans="1:36" ht="25" customHeight="1" x14ac:dyDescent="0.25">
      <c r="A16" s="395" t="s">
        <v>537</v>
      </c>
      <c r="B16" s="268" t="s">
        <v>538</v>
      </c>
      <c r="C16" s="415">
        <v>20.170000000000002</v>
      </c>
      <c r="D16" s="428" t="s">
        <v>98</v>
      </c>
      <c r="E16" s="417" t="s">
        <v>98</v>
      </c>
      <c r="F16" s="431" t="s">
        <v>98</v>
      </c>
      <c r="G16" s="428" t="s">
        <v>98</v>
      </c>
      <c r="H16" s="397" t="s">
        <v>98</v>
      </c>
      <c r="I16" s="430" t="s">
        <v>98</v>
      </c>
      <c r="J16" s="405" t="s">
        <v>15</v>
      </c>
      <c r="K16" s="393" t="s">
        <v>98</v>
      </c>
      <c r="L16" s="397" t="s">
        <v>98</v>
      </c>
      <c r="M16" s="430" t="s">
        <v>98</v>
      </c>
      <c r="N16" s="385" t="s">
        <v>812</v>
      </c>
      <c r="O16" s="409" t="s">
        <v>813</v>
      </c>
      <c r="P16" s="409" t="s">
        <v>813</v>
      </c>
      <c r="Q16" s="393" t="s">
        <v>98</v>
      </c>
      <c r="R16" s="393" t="s">
        <v>98</v>
      </c>
      <c r="S16" s="397" t="s">
        <v>98</v>
      </c>
      <c r="T16" s="397" t="s">
        <v>98</v>
      </c>
      <c r="U16" s="393" t="s">
        <v>98</v>
      </c>
      <c r="V16" s="397" t="s">
        <v>98</v>
      </c>
      <c r="W16" s="397" t="s">
        <v>98</v>
      </c>
      <c r="X16" s="393" t="s">
        <v>98</v>
      </c>
      <c r="Y16" s="397" t="s">
        <v>98</v>
      </c>
      <c r="Z16" s="397" t="s">
        <v>98</v>
      </c>
      <c r="AA16" s="393" t="s">
        <v>98</v>
      </c>
      <c r="AB16" s="397" t="s">
        <v>98</v>
      </c>
      <c r="AC16" s="397" t="s">
        <v>98</v>
      </c>
      <c r="AD16" s="393" t="s">
        <v>98</v>
      </c>
      <c r="AE16" s="397" t="s">
        <v>98</v>
      </c>
      <c r="AF16" s="393" t="s">
        <v>98</v>
      </c>
      <c r="AG16" s="397" t="s">
        <v>98</v>
      </c>
      <c r="AH16" s="397" t="s">
        <v>98</v>
      </c>
      <c r="AI16" s="393" t="s">
        <v>98</v>
      </c>
      <c r="AJ16" s="397" t="s">
        <v>98</v>
      </c>
    </row>
    <row r="17" spans="1:36" ht="25" customHeight="1" x14ac:dyDescent="0.25">
      <c r="A17" s="396"/>
      <c r="B17" s="269" t="s">
        <v>539</v>
      </c>
      <c r="C17" s="416"/>
      <c r="D17" s="429"/>
      <c r="E17" s="418"/>
      <c r="F17" s="432"/>
      <c r="G17" s="429"/>
      <c r="H17" s="396"/>
      <c r="I17" s="408"/>
      <c r="J17" s="406"/>
      <c r="K17" s="394"/>
      <c r="L17" s="396"/>
      <c r="M17" s="408"/>
      <c r="N17" s="386"/>
      <c r="O17" s="410"/>
      <c r="P17" s="410"/>
      <c r="Q17" s="394"/>
      <c r="R17" s="394"/>
      <c r="S17" s="396"/>
      <c r="T17" s="396"/>
      <c r="U17" s="394"/>
      <c r="V17" s="396"/>
      <c r="W17" s="396"/>
      <c r="X17" s="394"/>
      <c r="Y17" s="396"/>
      <c r="Z17" s="396"/>
      <c r="AA17" s="394"/>
      <c r="AB17" s="396"/>
      <c r="AC17" s="396"/>
      <c r="AD17" s="394"/>
      <c r="AE17" s="396"/>
      <c r="AF17" s="394"/>
      <c r="AG17" s="396"/>
      <c r="AH17" s="396"/>
      <c r="AI17" s="394"/>
      <c r="AJ17" s="396"/>
    </row>
    <row r="18" spans="1:36" ht="25" customHeight="1" x14ac:dyDescent="0.25">
      <c r="A18" s="395" t="s">
        <v>540</v>
      </c>
      <c r="B18" s="270" t="s">
        <v>541</v>
      </c>
      <c r="C18" s="397">
        <v>18.079999999999998</v>
      </c>
      <c r="D18" s="393">
        <v>0.64900000000000002</v>
      </c>
      <c r="E18" s="395">
        <v>0.40799999999999997</v>
      </c>
      <c r="F18" s="407">
        <v>0</v>
      </c>
      <c r="G18" s="393">
        <v>1.345</v>
      </c>
      <c r="H18" s="395">
        <v>1.272</v>
      </c>
      <c r="I18" s="407">
        <v>1.25</v>
      </c>
      <c r="J18" s="405">
        <f>C18-D18</f>
        <v>17.430999999999997</v>
      </c>
      <c r="K18" s="393">
        <v>4</v>
      </c>
      <c r="L18" s="397">
        <v>6</v>
      </c>
      <c r="M18" s="407">
        <v>5</v>
      </c>
      <c r="N18" s="385" t="s">
        <v>815</v>
      </c>
      <c r="O18" s="409" t="s">
        <v>703</v>
      </c>
      <c r="P18" s="409" t="s">
        <v>704</v>
      </c>
      <c r="Q18" s="404" t="s">
        <v>708</v>
      </c>
      <c r="R18" s="398">
        <v>4.3899999999999997</v>
      </c>
      <c r="S18" s="395">
        <v>6.7</v>
      </c>
      <c r="T18" s="395">
        <v>7.85</v>
      </c>
      <c r="U18" s="393">
        <v>7.73</v>
      </c>
      <c r="V18" s="395">
        <v>7.05</v>
      </c>
      <c r="W18" s="395">
        <v>8.3000000000000007</v>
      </c>
      <c r="X18" s="393">
        <v>22</v>
      </c>
      <c r="Y18" s="395">
        <v>68.3</v>
      </c>
      <c r="Z18" s="395">
        <v>150</v>
      </c>
      <c r="AA18" s="391">
        <v>6100</v>
      </c>
      <c r="AB18" s="403">
        <v>2392</v>
      </c>
      <c r="AC18" s="403">
        <v>2890</v>
      </c>
      <c r="AD18" s="391">
        <v>29.2</v>
      </c>
      <c r="AE18" s="395">
        <v>81.5</v>
      </c>
      <c r="AF18" s="393">
        <v>0.69</v>
      </c>
      <c r="AG18" s="395">
        <v>0.94</v>
      </c>
      <c r="AH18" s="395">
        <v>3.78</v>
      </c>
      <c r="AI18" s="393">
        <v>3.47</v>
      </c>
      <c r="AJ18" s="395">
        <v>1.85</v>
      </c>
    </row>
    <row r="19" spans="1:36" ht="25" customHeight="1" x14ac:dyDescent="0.25">
      <c r="A19" s="396"/>
      <c r="B19" s="269" t="s">
        <v>542</v>
      </c>
      <c r="C19" s="396"/>
      <c r="D19" s="394"/>
      <c r="E19" s="396"/>
      <c r="F19" s="408"/>
      <c r="G19" s="394"/>
      <c r="H19" s="396"/>
      <c r="I19" s="408"/>
      <c r="J19" s="406"/>
      <c r="K19" s="394"/>
      <c r="L19" s="396"/>
      <c r="M19" s="408"/>
      <c r="N19" s="386"/>
      <c r="O19" s="410"/>
      <c r="P19" s="410"/>
      <c r="Q19" s="399"/>
      <c r="R19" s="399"/>
      <c r="S19" s="396"/>
      <c r="T19" s="396"/>
      <c r="U19" s="394"/>
      <c r="V19" s="396"/>
      <c r="W19" s="396"/>
      <c r="X19" s="394"/>
      <c r="Y19" s="396"/>
      <c r="Z19" s="396"/>
      <c r="AA19" s="392"/>
      <c r="AB19" s="402"/>
      <c r="AC19" s="402"/>
      <c r="AD19" s="392"/>
      <c r="AE19" s="396"/>
      <c r="AF19" s="394"/>
      <c r="AG19" s="396"/>
      <c r="AH19" s="396"/>
      <c r="AI19" s="394"/>
      <c r="AJ19" s="396"/>
    </row>
    <row r="20" spans="1:36" ht="25" customHeight="1" x14ac:dyDescent="0.25">
      <c r="A20" s="395" t="s">
        <v>543</v>
      </c>
      <c r="B20" s="270" t="s">
        <v>544</v>
      </c>
      <c r="C20" s="397">
        <v>19.88</v>
      </c>
      <c r="D20" s="393">
        <v>1.1259999999999999</v>
      </c>
      <c r="E20" s="395">
        <v>0.97499999999999998</v>
      </c>
      <c r="F20" s="407">
        <v>0.75</v>
      </c>
      <c r="G20" s="393">
        <v>1.2949999999999999</v>
      </c>
      <c r="H20" s="395">
        <v>1.2729999999999999</v>
      </c>
      <c r="I20" s="407">
        <v>1.1599999999999999</v>
      </c>
      <c r="J20" s="405">
        <f>C20-D20</f>
        <v>18.753999999999998</v>
      </c>
      <c r="K20" s="393">
        <v>4</v>
      </c>
      <c r="L20" s="397">
        <v>6</v>
      </c>
      <c r="M20" s="407">
        <v>5</v>
      </c>
      <c r="N20" s="383" t="s">
        <v>822</v>
      </c>
      <c r="O20" s="409" t="s">
        <v>705</v>
      </c>
      <c r="P20" s="409" t="s">
        <v>699</v>
      </c>
      <c r="Q20" s="404" t="s">
        <v>708</v>
      </c>
      <c r="R20" s="398">
        <v>7.49</v>
      </c>
      <c r="S20" s="409">
        <v>3.6</v>
      </c>
      <c r="T20" s="409">
        <v>5.72</v>
      </c>
      <c r="U20" s="398">
        <v>7.07</v>
      </c>
      <c r="V20" s="409">
        <v>7.06</v>
      </c>
      <c r="W20" s="409">
        <v>8.2200000000000006</v>
      </c>
      <c r="X20" s="398">
        <v>109</v>
      </c>
      <c r="Y20" s="409">
        <v>26.1</v>
      </c>
      <c r="Z20" s="409">
        <v>231</v>
      </c>
      <c r="AA20" s="400">
        <v>1870</v>
      </c>
      <c r="AB20" s="403">
        <v>1872</v>
      </c>
      <c r="AC20" s="403">
        <v>450</v>
      </c>
      <c r="AD20" s="391">
        <v>12.2</v>
      </c>
      <c r="AE20" s="409">
        <v>395</v>
      </c>
      <c r="AF20" s="398">
        <v>1.69</v>
      </c>
      <c r="AG20" s="409">
        <v>0.94</v>
      </c>
      <c r="AH20" s="409">
        <v>8.67</v>
      </c>
      <c r="AI20" s="398">
        <v>1.24</v>
      </c>
      <c r="AJ20" s="409">
        <v>0.28999999999999998</v>
      </c>
    </row>
    <row r="21" spans="1:36" ht="25" customHeight="1" x14ac:dyDescent="0.25">
      <c r="A21" s="396"/>
      <c r="B21" s="269" t="s">
        <v>545</v>
      </c>
      <c r="C21" s="396"/>
      <c r="D21" s="394"/>
      <c r="E21" s="396"/>
      <c r="F21" s="408"/>
      <c r="G21" s="394"/>
      <c r="H21" s="396"/>
      <c r="I21" s="408"/>
      <c r="J21" s="406"/>
      <c r="K21" s="394"/>
      <c r="L21" s="396"/>
      <c r="M21" s="408"/>
      <c r="N21" s="384"/>
      <c r="O21" s="410"/>
      <c r="P21" s="410"/>
      <c r="Q21" s="399"/>
      <c r="R21" s="399"/>
      <c r="S21" s="410"/>
      <c r="T21" s="410"/>
      <c r="U21" s="399"/>
      <c r="V21" s="410"/>
      <c r="W21" s="410"/>
      <c r="X21" s="399"/>
      <c r="Y21" s="410"/>
      <c r="Z21" s="410"/>
      <c r="AA21" s="399"/>
      <c r="AB21" s="402"/>
      <c r="AC21" s="402"/>
      <c r="AD21" s="392"/>
      <c r="AE21" s="410"/>
      <c r="AF21" s="399"/>
      <c r="AG21" s="410"/>
      <c r="AH21" s="410"/>
      <c r="AI21" s="399"/>
      <c r="AJ21" s="410"/>
    </row>
    <row r="22" spans="1:36" ht="25" customHeight="1" x14ac:dyDescent="0.25">
      <c r="A22" s="395" t="s">
        <v>546</v>
      </c>
      <c r="B22" s="270" t="s">
        <v>547</v>
      </c>
      <c r="C22" s="427">
        <f>16.86+0.55</f>
        <v>17.41</v>
      </c>
      <c r="D22" s="398">
        <v>0.86699999999999999</v>
      </c>
      <c r="E22" s="409" t="s">
        <v>549</v>
      </c>
      <c r="F22" s="425" t="s">
        <v>549</v>
      </c>
      <c r="G22" s="398">
        <v>1.762</v>
      </c>
      <c r="H22" s="395" t="s">
        <v>98</v>
      </c>
      <c r="I22" s="407" t="s">
        <v>98</v>
      </c>
      <c r="J22" s="405">
        <f>C22-D22</f>
        <v>16.542999999999999</v>
      </c>
      <c r="K22" s="393">
        <v>4</v>
      </c>
      <c r="L22" s="419" t="s">
        <v>98</v>
      </c>
      <c r="M22" s="422" t="s">
        <v>98</v>
      </c>
      <c r="N22" s="433" t="s">
        <v>817</v>
      </c>
      <c r="O22" s="421" t="s">
        <v>706</v>
      </c>
      <c r="P22" s="421" t="s">
        <v>707</v>
      </c>
      <c r="Q22" s="413" t="s">
        <v>708</v>
      </c>
      <c r="R22" s="393">
        <v>10.01</v>
      </c>
      <c r="S22" s="395" t="s">
        <v>98</v>
      </c>
      <c r="T22" s="395">
        <v>10.5</v>
      </c>
      <c r="U22" s="393">
        <v>7.27</v>
      </c>
      <c r="V22" s="395" t="s">
        <v>98</v>
      </c>
      <c r="W22" s="395">
        <v>7.87</v>
      </c>
      <c r="X22" s="393">
        <v>-21</v>
      </c>
      <c r="Y22" s="395" t="s">
        <v>98</v>
      </c>
      <c r="Z22" s="395">
        <v>28</v>
      </c>
      <c r="AA22" s="391">
        <v>27000</v>
      </c>
      <c r="AB22" s="395" t="s">
        <v>98</v>
      </c>
      <c r="AC22" s="403">
        <v>10400</v>
      </c>
      <c r="AD22" s="391">
        <v>13.2</v>
      </c>
      <c r="AE22" s="395">
        <v>16.3</v>
      </c>
      <c r="AF22" s="393">
        <v>0.08</v>
      </c>
      <c r="AG22" s="395" t="s">
        <v>98</v>
      </c>
      <c r="AH22" s="395">
        <v>15.86</v>
      </c>
      <c r="AI22" s="393">
        <v>16</v>
      </c>
      <c r="AJ22" s="395">
        <v>4.0999999999999996</v>
      </c>
    </row>
    <row r="23" spans="1:36" ht="25" customHeight="1" x14ac:dyDescent="0.25">
      <c r="A23" s="396"/>
      <c r="B23" s="269" t="s">
        <v>548</v>
      </c>
      <c r="C23" s="410"/>
      <c r="D23" s="399"/>
      <c r="E23" s="410"/>
      <c r="F23" s="426"/>
      <c r="G23" s="399"/>
      <c r="H23" s="396"/>
      <c r="I23" s="408"/>
      <c r="J23" s="406"/>
      <c r="K23" s="394"/>
      <c r="L23" s="420"/>
      <c r="M23" s="423"/>
      <c r="N23" s="434"/>
      <c r="O23" s="410"/>
      <c r="P23" s="424"/>
      <c r="Q23" s="394"/>
      <c r="R23" s="394"/>
      <c r="S23" s="396"/>
      <c r="T23" s="396"/>
      <c r="U23" s="394"/>
      <c r="V23" s="396"/>
      <c r="W23" s="396"/>
      <c r="X23" s="394"/>
      <c r="Y23" s="396"/>
      <c r="Z23" s="396"/>
      <c r="AA23" s="392"/>
      <c r="AB23" s="396"/>
      <c r="AC23" s="402"/>
      <c r="AD23" s="392"/>
      <c r="AE23" s="396"/>
      <c r="AF23" s="394"/>
      <c r="AG23" s="396"/>
      <c r="AH23" s="396"/>
      <c r="AI23" s="394"/>
      <c r="AJ23" s="396"/>
    </row>
    <row r="24" spans="1:36" ht="25" customHeight="1" x14ac:dyDescent="0.25">
      <c r="A24" s="96" t="s">
        <v>95</v>
      </c>
      <c r="B24" s="94"/>
      <c r="C24" s="94"/>
      <c r="D24" s="94"/>
      <c r="E24" s="93"/>
      <c r="F24" s="93"/>
      <c r="G24" s="357"/>
      <c r="H24" s="93"/>
      <c r="J24" s="196" t="s">
        <v>738</v>
      </c>
      <c r="K24" s="196"/>
      <c r="L24" s="93"/>
      <c r="M24" s="93"/>
      <c r="N24" s="93"/>
      <c r="O24" s="357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</row>
    <row r="25" spans="1:36" ht="20.149999999999999" customHeight="1" x14ac:dyDescent="0.25">
      <c r="A25" s="190" t="s">
        <v>660</v>
      </c>
      <c r="B25" s="180" t="s">
        <v>692</v>
      </c>
      <c r="C25" s="95"/>
      <c r="D25" s="95"/>
      <c r="E25" s="95"/>
      <c r="F25" s="95"/>
      <c r="G25" s="95"/>
      <c r="H25" s="95"/>
      <c r="J25" s="178" t="s">
        <v>714</v>
      </c>
      <c r="K25" s="178"/>
      <c r="L25" s="189" t="s">
        <v>718</v>
      </c>
      <c r="M25" s="95"/>
      <c r="N25" s="95" t="s">
        <v>819</v>
      </c>
      <c r="O25" s="358"/>
      <c r="P25" s="95"/>
      <c r="Q25" s="95"/>
      <c r="R25" s="95"/>
    </row>
    <row r="26" spans="1:36" ht="20.149999999999999" customHeight="1" x14ac:dyDescent="0.25">
      <c r="A26" s="190" t="s">
        <v>664</v>
      </c>
      <c r="B26" s="188" t="s">
        <v>763</v>
      </c>
      <c r="C26" s="177"/>
      <c r="D26" s="177"/>
      <c r="E26" s="95"/>
      <c r="F26" s="95"/>
      <c r="G26" s="95"/>
      <c r="H26" s="95"/>
      <c r="J26" s="178" t="s">
        <v>712</v>
      </c>
      <c r="K26" s="178"/>
      <c r="L26" s="189" t="s">
        <v>717</v>
      </c>
      <c r="M26" s="95"/>
      <c r="N26" s="95" t="s">
        <v>717</v>
      </c>
      <c r="O26" s="358"/>
      <c r="P26" s="95"/>
      <c r="Q26" s="95"/>
      <c r="R26" s="95"/>
    </row>
    <row r="27" spans="1:36" ht="20.149999999999999" customHeight="1" x14ac:dyDescent="0.25">
      <c r="A27" s="191" t="s">
        <v>697</v>
      </c>
      <c r="B27" s="195" t="s">
        <v>734</v>
      </c>
      <c r="C27" s="95"/>
      <c r="D27" s="95"/>
      <c r="E27" s="95"/>
      <c r="F27" s="95"/>
      <c r="G27" s="95"/>
      <c r="H27" s="95"/>
      <c r="J27" s="178" t="s">
        <v>736</v>
      </c>
      <c r="K27" s="178"/>
      <c r="L27" s="193" t="s">
        <v>735</v>
      </c>
      <c r="M27" s="95"/>
      <c r="N27" s="95" t="s">
        <v>735</v>
      </c>
      <c r="O27" s="358"/>
      <c r="P27" s="95"/>
      <c r="Q27" s="95"/>
      <c r="R27" s="95"/>
    </row>
    <row r="28" spans="1:36" ht="20.149999999999999" customHeight="1" x14ac:dyDescent="0.25">
      <c r="A28" s="191" t="s">
        <v>731</v>
      </c>
      <c r="B28" s="188" t="s">
        <v>698</v>
      </c>
      <c r="C28" s="95"/>
      <c r="D28" s="95"/>
      <c r="E28" s="95"/>
      <c r="F28" s="95"/>
      <c r="G28" s="95"/>
      <c r="H28" s="95"/>
      <c r="J28" s="178" t="s">
        <v>157</v>
      </c>
      <c r="K28" s="178"/>
      <c r="L28" s="189" t="s">
        <v>737</v>
      </c>
      <c r="M28" s="95"/>
      <c r="N28" s="95" t="s">
        <v>820</v>
      </c>
      <c r="O28" s="359"/>
      <c r="P28" s="95"/>
      <c r="Q28" s="95"/>
      <c r="R28" s="95"/>
    </row>
    <row r="29" spans="1:36" ht="20.149999999999999" customHeight="1" x14ac:dyDescent="0.25">
      <c r="A29" s="178" t="s">
        <v>708</v>
      </c>
      <c r="B29" s="193" t="s">
        <v>709</v>
      </c>
      <c r="C29" s="179"/>
      <c r="D29" s="179"/>
      <c r="E29" s="95"/>
      <c r="F29" s="95"/>
      <c r="G29" s="95"/>
      <c r="H29" s="95"/>
      <c r="J29" s="178" t="s">
        <v>726</v>
      </c>
      <c r="K29" s="178"/>
      <c r="L29" s="189" t="s">
        <v>727</v>
      </c>
      <c r="M29" s="95"/>
      <c r="N29" s="95" t="s">
        <v>727</v>
      </c>
      <c r="O29" s="359"/>
      <c r="P29" s="95"/>
      <c r="Q29" s="95"/>
      <c r="R29" s="95"/>
    </row>
    <row r="30" spans="1:36" ht="20.149999999999999" customHeight="1" x14ac:dyDescent="0.25">
      <c r="A30" s="189"/>
      <c r="B30" s="189" t="s">
        <v>745</v>
      </c>
      <c r="C30" s="179"/>
      <c r="D30" s="179"/>
      <c r="E30" s="95"/>
      <c r="F30" s="95"/>
      <c r="G30" s="95"/>
      <c r="H30" s="95"/>
      <c r="J30" s="192" t="s">
        <v>715</v>
      </c>
      <c r="K30" s="192"/>
      <c r="L30" s="193" t="s">
        <v>716</v>
      </c>
      <c r="M30" s="95"/>
      <c r="N30" s="95" t="s">
        <v>821</v>
      </c>
      <c r="O30" s="359"/>
      <c r="P30" s="95"/>
      <c r="Q30" s="95"/>
      <c r="R30" s="95"/>
    </row>
    <row r="31" spans="1:36" ht="20.149999999999999" customHeight="1" x14ac:dyDescent="0.25">
      <c r="C31" s="179"/>
      <c r="D31" s="179"/>
      <c r="E31" s="95"/>
      <c r="F31" s="95"/>
      <c r="G31" s="95"/>
      <c r="H31" s="95"/>
      <c r="J31" s="192" t="s">
        <v>753</v>
      </c>
      <c r="K31" s="192"/>
      <c r="L31" s="193" t="s">
        <v>728</v>
      </c>
      <c r="M31" s="95"/>
      <c r="N31" s="95" t="s">
        <v>753</v>
      </c>
      <c r="O31" s="359"/>
      <c r="P31" s="95"/>
      <c r="Q31" s="95"/>
      <c r="R31" s="95"/>
    </row>
    <row r="32" spans="1:36" ht="20.149999999999999" customHeight="1" x14ac:dyDescent="0.25">
      <c r="A32" s="178"/>
      <c r="C32" s="179"/>
      <c r="D32" s="179"/>
      <c r="E32" s="95"/>
      <c r="F32" s="95"/>
      <c r="G32" s="95"/>
      <c r="H32" s="95"/>
      <c r="J32" s="178" t="s">
        <v>753</v>
      </c>
      <c r="K32" s="178"/>
      <c r="L32" s="193" t="s">
        <v>729</v>
      </c>
      <c r="M32" s="95"/>
      <c r="N32" s="95"/>
      <c r="O32" s="359"/>
      <c r="P32" s="95"/>
      <c r="Q32" s="95"/>
      <c r="R32" s="95"/>
    </row>
    <row r="33" spans="1:15" ht="20.149999999999999" customHeight="1" x14ac:dyDescent="0.25">
      <c r="A33" s="192"/>
      <c r="B33" s="193"/>
      <c r="O33" s="358"/>
    </row>
    <row r="34" spans="1:15" ht="20.149999999999999" customHeight="1" x14ac:dyDescent="0.25">
      <c r="A34" s="192"/>
      <c r="B34" s="193"/>
      <c r="O34" s="358"/>
    </row>
    <row r="35" spans="1:15" ht="20.149999999999999" customHeight="1" x14ac:dyDescent="0.25">
      <c r="A35" s="192"/>
      <c r="B35" s="193"/>
      <c r="O35" s="358"/>
    </row>
    <row r="36" spans="1:15" ht="20.149999999999999" customHeight="1" x14ac:dyDescent="0.25">
      <c r="A36" s="194"/>
      <c r="B36" s="179"/>
      <c r="O36" s="358"/>
    </row>
    <row r="37" spans="1:15" ht="20.149999999999999" customHeight="1" x14ac:dyDescent="0.25">
      <c r="A37" s="192"/>
      <c r="B37" s="193"/>
      <c r="O37" s="358"/>
    </row>
    <row r="38" spans="1:15" x14ac:dyDescent="0.25">
      <c r="O38" s="358"/>
    </row>
    <row r="39" spans="1:15" x14ac:dyDescent="0.25">
      <c r="O39" s="358"/>
    </row>
    <row r="40" spans="1:15" x14ac:dyDescent="0.25">
      <c r="O40" s="358"/>
    </row>
    <row r="41" spans="1:15" x14ac:dyDescent="0.25">
      <c r="O41" s="358"/>
    </row>
    <row r="42" spans="1:15" x14ac:dyDescent="0.25">
      <c r="O42" s="358"/>
    </row>
    <row r="43" spans="1:15" x14ac:dyDescent="0.25">
      <c r="O43" s="358"/>
    </row>
    <row r="44" spans="1:15" x14ac:dyDescent="0.25">
      <c r="O44" s="358"/>
    </row>
    <row r="45" spans="1:15" x14ac:dyDescent="0.25">
      <c r="O45" s="358"/>
    </row>
    <row r="46" spans="1:15" x14ac:dyDescent="0.25">
      <c r="O46" s="358"/>
    </row>
    <row r="47" spans="1:15" x14ac:dyDescent="0.25">
      <c r="O47" s="358"/>
    </row>
  </sheetData>
  <mergeCells count="333">
    <mergeCell ref="AG22:AG23"/>
    <mergeCell ref="AC22:AC23"/>
    <mergeCell ref="AE22:AE23"/>
    <mergeCell ref="AJ9:AJ10"/>
    <mergeCell ref="AH9:AH10"/>
    <mergeCell ref="AH7:AH8"/>
    <mergeCell ref="AB9:AB10"/>
    <mergeCell ref="AG9:AG10"/>
    <mergeCell ref="AB13:AB14"/>
    <mergeCell ref="AJ22:AJ23"/>
    <mergeCell ref="AJ20:AJ21"/>
    <mergeCell ref="AJ18:AJ19"/>
    <mergeCell ref="AJ16:AJ17"/>
    <mergeCell ref="AJ11:AJ12"/>
    <mergeCell ref="AI22:AI23"/>
    <mergeCell ref="AH22:AH23"/>
    <mergeCell ref="AH20:AH21"/>
    <mergeCell ref="AH18:AH19"/>
    <mergeCell ref="AH16:AH17"/>
    <mergeCell ref="AH13:AH14"/>
    <mergeCell ref="AH11:AH12"/>
    <mergeCell ref="AE18:AE19"/>
    <mergeCell ref="AB20:AB21"/>
    <mergeCell ref="AB11:AB12"/>
    <mergeCell ref="AG11:AG12"/>
    <mergeCell ref="AC11:AC12"/>
    <mergeCell ref="AE11:AE12"/>
    <mergeCell ref="AG20:AG21"/>
    <mergeCell ref="AE20:AE21"/>
    <mergeCell ref="AD22:AD23"/>
    <mergeCell ref="AF22:AF23"/>
    <mergeCell ref="AB16:AB17"/>
    <mergeCell ref="AG16:AG17"/>
    <mergeCell ref="AC16:AC17"/>
    <mergeCell ref="AE16:AE17"/>
    <mergeCell ref="AB18:AB19"/>
    <mergeCell ref="AG18:AG19"/>
    <mergeCell ref="AC18:AC19"/>
    <mergeCell ref="AB22:AB23"/>
    <mergeCell ref="Q5:Q6"/>
    <mergeCell ref="J5:J6"/>
    <mergeCell ref="M5:M6"/>
    <mergeCell ref="P5:P6"/>
    <mergeCell ref="G5:G6"/>
    <mergeCell ref="K5:K6"/>
    <mergeCell ref="A1:A2"/>
    <mergeCell ref="Q1:Q2"/>
    <mergeCell ref="J1:J2"/>
    <mergeCell ref="C5:C6"/>
    <mergeCell ref="F5:F6"/>
    <mergeCell ref="I5:I6"/>
    <mergeCell ref="A5:A6"/>
    <mergeCell ref="E5:E6"/>
    <mergeCell ref="H5:H6"/>
    <mergeCell ref="L5:L6"/>
    <mergeCell ref="O5:O6"/>
    <mergeCell ref="A4:C4"/>
    <mergeCell ref="D5:D6"/>
    <mergeCell ref="A3:B3"/>
    <mergeCell ref="C1:C2"/>
    <mergeCell ref="K1:M2"/>
    <mergeCell ref="D1:F2"/>
    <mergeCell ref="G1:I2"/>
    <mergeCell ref="A7:A8"/>
    <mergeCell ref="E7:E8"/>
    <mergeCell ref="H7:H8"/>
    <mergeCell ref="L7:L8"/>
    <mergeCell ref="O7:O8"/>
    <mergeCell ref="G7:G8"/>
    <mergeCell ref="K7:K8"/>
    <mergeCell ref="Q7:Q8"/>
    <mergeCell ref="J7:J8"/>
    <mergeCell ref="M7:M8"/>
    <mergeCell ref="P7:P8"/>
    <mergeCell ref="C7:C8"/>
    <mergeCell ref="F7:F8"/>
    <mergeCell ref="I7:I8"/>
    <mergeCell ref="D7:D8"/>
    <mergeCell ref="G9:G10"/>
    <mergeCell ref="G11:G12"/>
    <mergeCell ref="K9:K10"/>
    <mergeCell ref="K11:K12"/>
    <mergeCell ref="M11:M12"/>
    <mergeCell ref="P11:P12"/>
    <mergeCell ref="C9:C10"/>
    <mergeCell ref="F9:F10"/>
    <mergeCell ref="I9:I10"/>
    <mergeCell ref="D9:D10"/>
    <mergeCell ref="C11:C12"/>
    <mergeCell ref="F11:F12"/>
    <mergeCell ref="I11:I12"/>
    <mergeCell ref="D11:D12"/>
    <mergeCell ref="H9:H10"/>
    <mergeCell ref="L9:L10"/>
    <mergeCell ref="O9:O10"/>
    <mergeCell ref="X22:X23"/>
    <mergeCell ref="AA22:AA23"/>
    <mergeCell ref="V22:V23"/>
    <mergeCell ref="Y22:Y23"/>
    <mergeCell ref="V20:V21"/>
    <mergeCell ref="Y20:Y21"/>
    <mergeCell ref="V18:V19"/>
    <mergeCell ref="Y18:Y19"/>
    <mergeCell ref="V16:V17"/>
    <mergeCell ref="Y16:Y17"/>
    <mergeCell ref="W20:W21"/>
    <mergeCell ref="W22:W23"/>
    <mergeCell ref="W18:W19"/>
    <mergeCell ref="W16:W17"/>
    <mergeCell ref="Z22:Z23"/>
    <mergeCell ref="Z20:Z21"/>
    <mergeCell ref="Z18:Z19"/>
    <mergeCell ref="Z16:Z17"/>
    <mergeCell ref="G13:G14"/>
    <mergeCell ref="G16:G17"/>
    <mergeCell ref="G18:G19"/>
    <mergeCell ref="G20:G21"/>
    <mergeCell ref="K16:K17"/>
    <mergeCell ref="K18:K19"/>
    <mergeCell ref="K20:K21"/>
    <mergeCell ref="U13:U14"/>
    <mergeCell ref="R16:R17"/>
    <mergeCell ref="U16:U17"/>
    <mergeCell ref="U18:U19"/>
    <mergeCell ref="R18:R19"/>
    <mergeCell ref="R20:R21"/>
    <mergeCell ref="H13:H14"/>
    <mergeCell ref="O16:O17"/>
    <mergeCell ref="S16:S17"/>
    <mergeCell ref="Q16:Q17"/>
    <mergeCell ref="J16:J17"/>
    <mergeCell ref="M16:M17"/>
    <mergeCell ref="P16:P17"/>
    <mergeCell ref="I16:I17"/>
    <mergeCell ref="A20:A21"/>
    <mergeCell ref="E20:E21"/>
    <mergeCell ref="C20:C21"/>
    <mergeCell ref="F20:F21"/>
    <mergeCell ref="D20:D21"/>
    <mergeCell ref="A16:A17"/>
    <mergeCell ref="E16:E17"/>
    <mergeCell ref="T22:T23"/>
    <mergeCell ref="A22:A23"/>
    <mergeCell ref="E22:E23"/>
    <mergeCell ref="H22:H23"/>
    <mergeCell ref="L22:L23"/>
    <mergeCell ref="O22:O23"/>
    <mergeCell ref="S22:S23"/>
    <mergeCell ref="Q22:Q23"/>
    <mergeCell ref="J22:J23"/>
    <mergeCell ref="M22:M23"/>
    <mergeCell ref="P22:P23"/>
    <mergeCell ref="F22:F23"/>
    <mergeCell ref="I22:I23"/>
    <mergeCell ref="C22:C23"/>
    <mergeCell ref="D22:D23"/>
    <mergeCell ref="K22:K23"/>
    <mergeCell ref="G22:G23"/>
    <mergeCell ref="K13:K14"/>
    <mergeCell ref="L13:L14"/>
    <mergeCell ref="J13:J14"/>
    <mergeCell ref="M13:M14"/>
    <mergeCell ref="T18:T19"/>
    <mergeCell ref="T16:T17"/>
    <mergeCell ref="T13:T14"/>
    <mergeCell ref="U22:U23"/>
    <mergeCell ref="H20:H21"/>
    <mergeCell ref="L20:L21"/>
    <mergeCell ref="R22:R23"/>
    <mergeCell ref="N22:N23"/>
    <mergeCell ref="M20:M21"/>
    <mergeCell ref="P20:P21"/>
    <mergeCell ref="I20:I21"/>
    <mergeCell ref="T20:T21"/>
    <mergeCell ref="U20:U21"/>
    <mergeCell ref="O18:O19"/>
    <mergeCell ref="S18:S19"/>
    <mergeCell ref="Q18:Q19"/>
    <mergeCell ref="J18:J19"/>
    <mergeCell ref="M18:M19"/>
    <mergeCell ref="P18:P19"/>
    <mergeCell ref="A15:B15"/>
    <mergeCell ref="A18:A19"/>
    <mergeCell ref="E18:E19"/>
    <mergeCell ref="C18:C19"/>
    <mergeCell ref="F18:F19"/>
    <mergeCell ref="I18:I19"/>
    <mergeCell ref="D18:D19"/>
    <mergeCell ref="H18:H19"/>
    <mergeCell ref="L18:L19"/>
    <mergeCell ref="H16:H17"/>
    <mergeCell ref="L16:L17"/>
    <mergeCell ref="C16:C17"/>
    <mergeCell ref="F16:F17"/>
    <mergeCell ref="D16:D17"/>
    <mergeCell ref="C13:C14"/>
    <mergeCell ref="F13:F14"/>
    <mergeCell ref="I13:I14"/>
    <mergeCell ref="W11:W12"/>
    <mergeCell ref="W9:W10"/>
    <mergeCell ref="W7:W8"/>
    <mergeCell ref="A13:A14"/>
    <mergeCell ref="E13:E14"/>
    <mergeCell ref="A11:A12"/>
    <mergeCell ref="E11:E12"/>
    <mergeCell ref="A9:A10"/>
    <mergeCell ref="E9:E10"/>
    <mergeCell ref="O13:O14"/>
    <mergeCell ref="S13:S14"/>
    <mergeCell ref="Q13:Q14"/>
    <mergeCell ref="P13:P14"/>
    <mergeCell ref="D13:D14"/>
    <mergeCell ref="R13:R14"/>
    <mergeCell ref="H11:H12"/>
    <mergeCell ref="L11:L12"/>
    <mergeCell ref="O11:O12"/>
    <mergeCell ref="S11:S12"/>
    <mergeCell ref="Q11:Q12"/>
    <mergeCell ref="J11:J12"/>
    <mergeCell ref="Q9:Q10"/>
    <mergeCell ref="J9:J10"/>
    <mergeCell ref="M9:M10"/>
    <mergeCell ref="X11:X12"/>
    <mergeCell ref="X13:X14"/>
    <mergeCell ref="X16:X17"/>
    <mergeCell ref="X18:X19"/>
    <mergeCell ref="X20:X21"/>
    <mergeCell ref="Y11:Y12"/>
    <mergeCell ref="Y9:Y10"/>
    <mergeCell ref="U9:U10"/>
    <mergeCell ref="R11:R12"/>
    <mergeCell ref="U11:U12"/>
    <mergeCell ref="V11:V12"/>
    <mergeCell ref="V9:V10"/>
    <mergeCell ref="T11:T12"/>
    <mergeCell ref="T9:T10"/>
    <mergeCell ref="S9:S10"/>
    <mergeCell ref="V13:V14"/>
    <mergeCell ref="Y13:Y14"/>
    <mergeCell ref="O20:O21"/>
    <mergeCell ref="S20:S21"/>
    <mergeCell ref="Q20:Q21"/>
    <mergeCell ref="J20:J21"/>
    <mergeCell ref="Z13:Z14"/>
    <mergeCell ref="R1:T2"/>
    <mergeCell ref="U1:W2"/>
    <mergeCell ref="R5:R6"/>
    <mergeCell ref="U5:U6"/>
    <mergeCell ref="R7:R8"/>
    <mergeCell ref="U7:U8"/>
    <mergeCell ref="R9:R10"/>
    <mergeCell ref="W5:W6"/>
    <mergeCell ref="V7:V8"/>
    <mergeCell ref="V5:V6"/>
    <mergeCell ref="S5:S6"/>
    <mergeCell ref="T7:T8"/>
    <mergeCell ref="T5:T6"/>
    <mergeCell ref="S7:S8"/>
    <mergeCell ref="Y7:Y8"/>
    <mergeCell ref="Z7:Z8"/>
    <mergeCell ref="Z11:Z12"/>
    <mergeCell ref="W13:W14"/>
    <mergeCell ref="AA1:AC2"/>
    <mergeCell ref="AA5:AA6"/>
    <mergeCell ref="AA7:AA8"/>
    <mergeCell ref="AA9:AA10"/>
    <mergeCell ref="X1:Z2"/>
    <mergeCell ref="X5:X6"/>
    <mergeCell ref="X7:X8"/>
    <mergeCell ref="X9:X10"/>
    <mergeCell ref="AC9:AC10"/>
    <mergeCell ref="AB5:AB6"/>
    <mergeCell ref="Y5:Y6"/>
    <mergeCell ref="Z5:Z6"/>
    <mergeCell ref="Z9:Z10"/>
    <mergeCell ref="AB7:AB8"/>
    <mergeCell ref="AC7:AC8"/>
    <mergeCell ref="AJ5:AJ6"/>
    <mergeCell ref="AI18:AI19"/>
    <mergeCell ref="AI20:AI21"/>
    <mergeCell ref="AA11:AA12"/>
    <mergeCell ref="AA13:AA14"/>
    <mergeCell ref="AA16:AA17"/>
    <mergeCell ref="AA18:AA19"/>
    <mergeCell ref="AA20:AA21"/>
    <mergeCell ref="AC5:AC6"/>
    <mergeCell ref="AC20:AC21"/>
    <mergeCell ref="AF18:AF19"/>
    <mergeCell ref="AF20:AF21"/>
    <mergeCell ref="AE9:AE10"/>
    <mergeCell ref="AG13:AG14"/>
    <mergeCell ref="AC13:AC14"/>
    <mergeCell ref="AE13:AE14"/>
    <mergeCell ref="AE5:AE6"/>
    <mergeCell ref="AG5:AG6"/>
    <mergeCell ref="AD18:AD19"/>
    <mergeCell ref="AD20:AD21"/>
    <mergeCell ref="AG7:AG8"/>
    <mergeCell ref="AE7:AE8"/>
    <mergeCell ref="AF1:AH2"/>
    <mergeCell ref="AI1:AJ2"/>
    <mergeCell ref="AD5:AD6"/>
    <mergeCell ref="AD7:AD8"/>
    <mergeCell ref="AD9:AD10"/>
    <mergeCell ref="AD11:AD12"/>
    <mergeCell ref="AD13:AD14"/>
    <mergeCell ref="AD16:AD17"/>
    <mergeCell ref="AI5:AI6"/>
    <mergeCell ref="AI7:AI8"/>
    <mergeCell ref="AI9:AI10"/>
    <mergeCell ref="AI11:AI12"/>
    <mergeCell ref="AI13:AI14"/>
    <mergeCell ref="AI16:AI17"/>
    <mergeCell ref="AF5:AF6"/>
    <mergeCell ref="AF7:AF8"/>
    <mergeCell ref="AF9:AF10"/>
    <mergeCell ref="AF11:AF12"/>
    <mergeCell ref="AF13:AF14"/>
    <mergeCell ref="AF16:AF17"/>
    <mergeCell ref="AD1:AE2"/>
    <mergeCell ref="AH5:AH6"/>
    <mergeCell ref="AJ13:AJ14"/>
    <mergeCell ref="AJ7:AJ8"/>
    <mergeCell ref="N1:P2"/>
    <mergeCell ref="N5:N6"/>
    <mergeCell ref="N7:N8"/>
    <mergeCell ref="N9:N10"/>
    <mergeCell ref="N11:N12"/>
    <mergeCell ref="N13:N14"/>
    <mergeCell ref="N16:N17"/>
    <mergeCell ref="N18:N19"/>
    <mergeCell ref="N20:N21"/>
    <mergeCell ref="P9:P10"/>
  </mergeCells>
  <printOptions horizontalCentered="1"/>
  <pageMargins left="0.70866141732283505" right="0.70866141732283505" top="1.4" bottom="0.74803149606299202" header="0.31496062992126" footer="0.31496062992126"/>
  <pageSetup paperSize="17" scale="55" fitToWidth="0" fitToHeight="0" orientation="landscape" r:id="rId1"/>
  <headerFooter>
    <oddHeader>&amp;L&amp;"Arial,Bold"&amp;K04+000Table 1
Groundwater Monitoring Results &amp;R&amp;G</oddHeader>
    <oddFooter>&amp;L&amp;8Project No. 102089-002&amp;R&amp;8&amp;P/&amp;N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3"/>
  <sheetViews>
    <sheetView view="pageLayout" topLeftCell="C4" zoomScale="70" zoomScaleNormal="100" zoomScaleSheetLayoutView="115" zoomScalePageLayoutView="70" workbookViewId="0">
      <selection activeCell="L14" sqref="L14"/>
    </sheetView>
  </sheetViews>
  <sheetFormatPr defaultColWidth="8.81640625" defaultRowHeight="11.5" x14ac:dyDescent="0.25"/>
  <cols>
    <col min="1" max="1" width="4.453125" style="6" hidden="1" customWidth="1"/>
    <col min="2" max="2" width="25.7265625" style="6" hidden="1" customWidth="1"/>
    <col min="3" max="3" width="34.54296875" style="6" customWidth="1"/>
    <col min="4" max="4" width="12.7265625" style="6" hidden="1" customWidth="1"/>
    <col min="5" max="5" width="6.7265625" style="6" customWidth="1"/>
    <col min="6" max="6" width="7.54296875" style="6" customWidth="1"/>
    <col min="7" max="7" width="11" style="6" customWidth="1"/>
    <col min="8" max="8" width="11" style="6" hidden="1" customWidth="1"/>
    <col min="9" max="9" width="13.453125" style="6" customWidth="1"/>
    <col min="10" max="10" width="10.54296875" style="6" customWidth="1"/>
    <col min="11" max="11" width="10.453125" style="6" customWidth="1"/>
    <col min="12" max="12" width="13.453125" style="6" customWidth="1"/>
    <col min="13" max="13" width="4.7265625" style="6" customWidth="1"/>
    <col min="14" max="14" width="12" style="6" customWidth="1"/>
    <col min="15" max="16384" width="8.81640625" style="6"/>
  </cols>
  <sheetData>
    <row r="1" spans="1:15" s="21" customFormat="1" ht="33" hidden="1" customHeight="1" thickTop="1" x14ac:dyDescent="0.4">
      <c r="A1" s="20"/>
      <c r="B1" s="20"/>
      <c r="C1" s="25"/>
      <c r="D1" s="25"/>
      <c r="E1" s="25"/>
      <c r="F1" s="25"/>
      <c r="G1" s="25"/>
      <c r="H1" s="25"/>
      <c r="I1" s="26"/>
    </row>
    <row r="2" spans="1:15" ht="13.5" hidden="1" customHeight="1" x14ac:dyDescent="0.25">
      <c r="A2" s="9"/>
      <c r="B2" s="9"/>
      <c r="C2" s="27"/>
      <c r="D2" s="28"/>
      <c r="E2" s="28"/>
      <c r="F2" s="28"/>
      <c r="G2" s="28"/>
      <c r="H2" s="28"/>
      <c r="I2" s="37"/>
    </row>
    <row r="3" spans="1:15" s="1" customFormat="1" ht="12" hidden="1" customHeight="1" x14ac:dyDescent="0.25">
      <c r="C3" s="4" t="s">
        <v>1</v>
      </c>
      <c r="D3" s="3" t="s">
        <v>103</v>
      </c>
      <c r="E3" s="3" t="s">
        <v>103</v>
      </c>
      <c r="F3" s="3"/>
      <c r="G3" s="3"/>
      <c r="H3" s="90"/>
    </row>
    <row r="4" spans="1:15" s="1" customFormat="1" ht="15" customHeight="1" x14ac:dyDescent="0.25">
      <c r="C4" s="140" t="s">
        <v>2</v>
      </c>
      <c r="D4" s="144"/>
      <c r="E4" s="489" t="s">
        <v>0</v>
      </c>
      <c r="F4" s="487" t="s">
        <v>101</v>
      </c>
      <c r="G4" s="489" t="s">
        <v>199</v>
      </c>
      <c r="H4" s="144"/>
      <c r="I4" s="145">
        <v>42579</v>
      </c>
      <c r="J4" s="145">
        <v>42579</v>
      </c>
      <c r="K4" s="145">
        <v>42579</v>
      </c>
      <c r="L4" s="145">
        <v>42579</v>
      </c>
      <c r="M4" s="141"/>
      <c r="N4" s="145">
        <v>42579</v>
      </c>
      <c r="O4" s="6"/>
    </row>
    <row r="5" spans="1:15" ht="54" customHeight="1" x14ac:dyDescent="0.25">
      <c r="C5" s="8" t="s">
        <v>3</v>
      </c>
      <c r="D5" s="112"/>
      <c r="E5" s="490"/>
      <c r="F5" s="488"/>
      <c r="G5" s="490"/>
      <c r="H5" s="112" t="s">
        <v>519</v>
      </c>
      <c r="I5" s="31" t="s">
        <v>200</v>
      </c>
      <c r="J5" s="31" t="s">
        <v>201</v>
      </c>
      <c r="K5" s="31" t="s">
        <v>202</v>
      </c>
      <c r="L5" s="31" t="s">
        <v>796</v>
      </c>
      <c r="M5" s="262" t="s">
        <v>497</v>
      </c>
      <c r="N5" s="31" t="s">
        <v>203</v>
      </c>
    </row>
    <row r="6" spans="1:15" ht="15" customHeight="1" x14ac:dyDescent="0.25">
      <c r="C6" s="7" t="s">
        <v>4</v>
      </c>
      <c r="D6" s="112"/>
      <c r="E6" s="490"/>
      <c r="F6" s="488"/>
      <c r="G6" s="490"/>
      <c r="H6" s="112"/>
      <c r="I6" s="37" t="s">
        <v>122</v>
      </c>
      <c r="J6" s="37" t="s">
        <v>122</v>
      </c>
      <c r="K6" s="37" t="s">
        <v>122</v>
      </c>
      <c r="L6" s="37" t="s">
        <v>122</v>
      </c>
      <c r="M6" s="114"/>
      <c r="N6" s="37" t="s">
        <v>122</v>
      </c>
    </row>
    <row r="7" spans="1:15" ht="15" customHeight="1" x14ac:dyDescent="0.25">
      <c r="C7" s="164" t="s">
        <v>5</v>
      </c>
      <c r="D7" s="35"/>
      <c r="E7" s="493"/>
      <c r="F7" s="494"/>
      <c r="G7" s="35"/>
      <c r="H7" s="35"/>
      <c r="I7" s="176" t="s">
        <v>6</v>
      </c>
      <c r="J7" s="176" t="s">
        <v>6</v>
      </c>
      <c r="K7" s="176" t="s">
        <v>6</v>
      </c>
      <c r="L7" s="176" t="s">
        <v>6</v>
      </c>
      <c r="M7" s="157"/>
      <c r="N7" s="176" t="s">
        <v>6</v>
      </c>
    </row>
    <row r="8" spans="1:15" ht="15" customHeight="1" x14ac:dyDescent="0.25">
      <c r="C8" s="491" t="s">
        <v>172</v>
      </c>
      <c r="D8" s="492"/>
      <c r="E8" s="492"/>
      <c r="F8" s="136"/>
      <c r="G8" s="135"/>
      <c r="H8" s="135"/>
      <c r="I8" s="129"/>
      <c r="J8" s="129"/>
      <c r="K8" s="129"/>
      <c r="L8" s="129"/>
      <c r="M8" s="159"/>
      <c r="N8" s="129"/>
    </row>
    <row r="9" spans="1:15" ht="15" customHeight="1" x14ac:dyDescent="0.25">
      <c r="C9" s="146" t="s">
        <v>182</v>
      </c>
      <c r="D9" s="130" t="s">
        <v>10</v>
      </c>
      <c r="E9" s="130" t="s">
        <v>197</v>
      </c>
      <c r="F9" s="131">
        <v>1</v>
      </c>
      <c r="G9" s="341">
        <v>1280</v>
      </c>
      <c r="H9" s="130" t="s">
        <v>13</v>
      </c>
      <c r="I9" s="133" t="s">
        <v>107</v>
      </c>
      <c r="J9" s="133">
        <v>1.6</v>
      </c>
      <c r="K9" s="133" t="s">
        <v>107</v>
      </c>
      <c r="L9" s="133" t="s">
        <v>107</v>
      </c>
      <c r="M9" s="133" t="s">
        <v>498</v>
      </c>
      <c r="N9" s="133" t="s">
        <v>107</v>
      </c>
    </row>
    <row r="10" spans="1:15" ht="15" customHeight="1" x14ac:dyDescent="0.25">
      <c r="C10" s="147" t="s">
        <v>185</v>
      </c>
      <c r="D10" s="36"/>
      <c r="E10" s="36" t="s">
        <v>197</v>
      </c>
      <c r="F10" s="43">
        <v>1</v>
      </c>
      <c r="G10" s="340">
        <v>3200</v>
      </c>
      <c r="H10" s="36" t="s">
        <v>69</v>
      </c>
      <c r="I10" s="11">
        <v>5.9</v>
      </c>
      <c r="J10" s="11">
        <v>20</v>
      </c>
      <c r="K10" s="11">
        <v>2.1</v>
      </c>
      <c r="L10" s="11">
        <v>2.5</v>
      </c>
      <c r="M10" s="11" t="s">
        <v>498</v>
      </c>
      <c r="N10" s="11">
        <v>15</v>
      </c>
    </row>
    <row r="11" spans="1:15" ht="15" customHeight="1" x14ac:dyDescent="0.25">
      <c r="C11" s="456" t="s">
        <v>71</v>
      </c>
      <c r="D11" s="457"/>
      <c r="E11" s="457"/>
      <c r="F11" s="33"/>
      <c r="G11" s="34"/>
      <c r="H11" s="88"/>
      <c r="I11" s="29"/>
      <c r="J11" s="29"/>
      <c r="K11" s="29"/>
      <c r="L11" s="29"/>
      <c r="M11" s="29"/>
      <c r="N11" s="29"/>
    </row>
    <row r="12" spans="1:15" ht="15" customHeight="1" x14ac:dyDescent="0.25">
      <c r="C12" s="147" t="s">
        <v>215</v>
      </c>
      <c r="D12" s="36"/>
      <c r="E12" s="36" t="s">
        <v>74</v>
      </c>
      <c r="F12" s="43">
        <v>1</v>
      </c>
      <c r="G12" s="36" t="s">
        <v>13</v>
      </c>
      <c r="H12" s="36" t="s">
        <v>13</v>
      </c>
      <c r="I12" s="11">
        <v>7.9</v>
      </c>
      <c r="J12" s="11">
        <v>14</v>
      </c>
      <c r="K12" s="11">
        <v>11</v>
      </c>
      <c r="L12" s="11">
        <v>12</v>
      </c>
      <c r="M12" s="61">
        <f>ABS(K12-L12)/AVERAGE(K12:L12)</f>
        <v>8.6956521739130432E-2</v>
      </c>
      <c r="N12" s="108">
        <v>13</v>
      </c>
    </row>
    <row r="13" spans="1:15" ht="19" customHeight="1" x14ac:dyDescent="0.25">
      <c r="C13" s="126" t="s">
        <v>95</v>
      </c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5.25" customHeight="1" x14ac:dyDescent="0.25">
      <c r="C14" s="38" t="s">
        <v>40</v>
      </c>
      <c r="D14" s="3"/>
      <c r="E14" s="486" t="s">
        <v>484</v>
      </c>
      <c r="F14" s="486"/>
      <c r="G14" s="486"/>
      <c r="H14" s="486"/>
      <c r="I14" s="486"/>
      <c r="J14" s="32"/>
      <c r="K14" s="32"/>
      <c r="L14" s="1"/>
      <c r="M14" s="1"/>
      <c r="N14" s="1"/>
      <c r="O14" s="1"/>
    </row>
    <row r="15" spans="1:15" ht="65.25" hidden="1" customHeight="1" x14ac:dyDescent="0.25">
      <c r="C15" s="38" t="s">
        <v>244</v>
      </c>
      <c r="D15" s="90"/>
      <c r="E15" s="486" t="s">
        <v>518</v>
      </c>
      <c r="F15" s="486"/>
      <c r="G15" s="486"/>
      <c r="H15" s="486"/>
      <c r="I15" s="486"/>
      <c r="J15" s="89"/>
      <c r="K15" s="89"/>
      <c r="L15" s="1"/>
      <c r="M15" s="1"/>
      <c r="N15" s="1"/>
      <c r="O15" s="1"/>
    </row>
    <row r="16" spans="1:15" x14ac:dyDescent="0.25">
      <c r="C16" s="40" t="s">
        <v>113</v>
      </c>
      <c r="D16" s="41" t="s">
        <v>96</v>
      </c>
      <c r="E16" s="41" t="s">
        <v>500</v>
      </c>
      <c r="F16" s="41"/>
      <c r="G16" s="41"/>
      <c r="H16" s="41"/>
      <c r="I16" s="41"/>
      <c r="J16" s="41"/>
      <c r="K16" s="41"/>
      <c r="L16" s="41"/>
      <c r="M16" s="41"/>
      <c r="N16" s="41"/>
      <c r="O16" s="39"/>
    </row>
    <row r="17" spans="3:15" x14ac:dyDescent="0.25">
      <c r="C17" s="4" t="s">
        <v>13</v>
      </c>
      <c r="D17" s="3" t="s">
        <v>97</v>
      </c>
      <c r="E17" s="3" t="s">
        <v>97</v>
      </c>
      <c r="F17" s="3"/>
      <c r="G17" s="3"/>
      <c r="H17" s="90"/>
      <c r="I17" s="3"/>
      <c r="J17" s="3"/>
      <c r="K17" s="3"/>
      <c r="L17" s="3"/>
      <c r="M17" s="3"/>
      <c r="N17" s="3"/>
      <c r="O17" s="1"/>
    </row>
    <row r="18" spans="3:15" x14ac:dyDescent="0.25">
      <c r="C18" s="4" t="s">
        <v>98</v>
      </c>
      <c r="D18" s="3" t="s">
        <v>99</v>
      </c>
      <c r="E18" s="3" t="s">
        <v>99</v>
      </c>
      <c r="F18" s="3"/>
      <c r="G18" s="3"/>
      <c r="H18" s="90"/>
      <c r="I18" s="3"/>
      <c r="J18" s="3"/>
      <c r="K18" s="3"/>
      <c r="L18" s="3"/>
      <c r="M18" s="3"/>
      <c r="N18" s="3"/>
      <c r="O18" s="1"/>
    </row>
    <row r="19" spans="3:15" x14ac:dyDescent="0.25">
      <c r="C19" s="4" t="s">
        <v>15</v>
      </c>
      <c r="D19" s="3" t="s">
        <v>100</v>
      </c>
      <c r="E19" s="3" t="s">
        <v>100</v>
      </c>
      <c r="F19" s="3"/>
      <c r="G19" s="3"/>
      <c r="H19" s="90"/>
      <c r="I19" s="3"/>
      <c r="J19" s="3"/>
      <c r="K19" s="3"/>
      <c r="L19" s="3"/>
      <c r="M19" s="3"/>
      <c r="N19" s="3"/>
      <c r="O19" s="1"/>
    </row>
    <row r="20" spans="3:15" x14ac:dyDescent="0.25">
      <c r="C20" s="4" t="s">
        <v>1</v>
      </c>
      <c r="D20" s="3"/>
      <c r="E20" s="3" t="s">
        <v>103</v>
      </c>
      <c r="F20" s="3"/>
      <c r="G20" s="3"/>
      <c r="H20" s="90"/>
      <c r="I20" s="3"/>
      <c r="J20" s="3"/>
      <c r="K20" s="3"/>
      <c r="L20" s="3"/>
      <c r="M20" s="3"/>
      <c r="N20" s="3"/>
      <c r="O20" s="1"/>
    </row>
    <row r="21" spans="3:15" ht="12" x14ac:dyDescent="0.25">
      <c r="C21" s="44" t="s">
        <v>198</v>
      </c>
      <c r="D21" s="3"/>
      <c r="E21" s="3" t="s">
        <v>104</v>
      </c>
      <c r="F21" s="3"/>
      <c r="G21" s="3"/>
      <c r="H21" s="90"/>
      <c r="I21" s="3"/>
      <c r="J21" s="3"/>
      <c r="K21" s="3"/>
      <c r="L21" s="3"/>
      <c r="M21" s="3"/>
      <c r="N21" s="3"/>
      <c r="O21" s="1"/>
    </row>
    <row r="22" spans="3:15" x14ac:dyDescent="0.25">
      <c r="C22" s="4" t="s">
        <v>101</v>
      </c>
      <c r="D22" s="3"/>
      <c r="E22" s="3" t="s">
        <v>102</v>
      </c>
      <c r="F22" s="3"/>
      <c r="G22" s="3"/>
      <c r="H22" s="90"/>
      <c r="I22" s="3"/>
      <c r="J22" s="3"/>
      <c r="K22" s="3"/>
      <c r="L22" s="3"/>
      <c r="M22" s="3"/>
      <c r="N22" s="3"/>
      <c r="O22" s="1"/>
    </row>
    <row r="23" spans="3:15" x14ac:dyDescent="0.25">
      <c r="C23" s="62" t="s">
        <v>498</v>
      </c>
      <c r="E23" s="6" t="s">
        <v>499</v>
      </c>
    </row>
  </sheetData>
  <mergeCells count="7">
    <mergeCell ref="E15:I15"/>
    <mergeCell ref="C8:E8"/>
    <mergeCell ref="C11:E11"/>
    <mergeCell ref="E14:I14"/>
    <mergeCell ref="E4:E7"/>
    <mergeCell ref="F4:F7"/>
    <mergeCell ref="G4:G6"/>
  </mergeCells>
  <printOptions horizontalCentered="1"/>
  <pageMargins left="0.70866141732283505" right="0.70866141732283505" top="1.69291338582677" bottom="0.74803149606299202" header="0.66929133858267698" footer="0.31496062992126"/>
  <pageSetup scale="70" fitToWidth="0" orientation="landscape" r:id="rId1"/>
  <headerFooter alignWithMargins="0">
    <oddHeader>&amp;L&amp;"Arial,Bold"&amp;K04+000Table 9
Soil Analytical Results
Poly– and Perfluoroalkyl Substances (PFAS)
&amp;R&amp;G</oddHeader>
    <oddFooter>&amp;L&amp;8Project No. 102089-000&amp;R&amp;8&amp;P/&amp;N</oddFooter>
  </headerFooter>
  <ignoredErrors>
    <ignoredError sqref="M12" formulaRange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2"/>
  <sheetViews>
    <sheetView view="pageLayout" topLeftCell="C4" zoomScaleNormal="115" workbookViewId="0">
      <selection activeCell="M26" sqref="M26"/>
    </sheetView>
  </sheetViews>
  <sheetFormatPr defaultColWidth="8.81640625" defaultRowHeight="11.5" x14ac:dyDescent="0.25"/>
  <cols>
    <col min="1" max="1" width="4.453125" style="6" hidden="1" customWidth="1"/>
    <col min="2" max="2" width="25.7265625" style="6" hidden="1" customWidth="1"/>
    <col min="3" max="3" width="34.54296875" style="6" customWidth="1"/>
    <col min="4" max="4" width="12.7265625" style="6" hidden="1" customWidth="1"/>
    <col min="5" max="5" width="7.26953125" style="6" customWidth="1"/>
    <col min="6" max="6" width="9" style="6" customWidth="1"/>
    <col min="7" max="7" width="12.453125" style="6" customWidth="1"/>
    <col min="8" max="8" width="15.453125" style="6" customWidth="1"/>
    <col min="9" max="9" width="13" style="6" customWidth="1"/>
    <col min="10" max="16384" width="8.81640625" style="6"/>
  </cols>
  <sheetData>
    <row r="1" spans="1:9" s="21" customFormat="1" ht="19.5" hidden="1" thickTop="1" x14ac:dyDescent="0.4">
      <c r="A1" s="20"/>
      <c r="B1" s="20"/>
      <c r="C1" s="25"/>
      <c r="D1" s="25"/>
      <c r="E1" s="25"/>
      <c r="F1" s="25"/>
      <c r="G1" s="25"/>
      <c r="H1" s="26"/>
    </row>
    <row r="2" spans="1:9" hidden="1" x14ac:dyDescent="0.25">
      <c r="A2" s="9"/>
      <c r="B2" s="9"/>
      <c r="C2" s="27"/>
      <c r="D2" s="28"/>
      <c r="E2" s="28"/>
      <c r="F2" s="28"/>
      <c r="G2" s="28"/>
      <c r="H2" s="37"/>
    </row>
    <row r="3" spans="1:9" s="1" customFormat="1" hidden="1" x14ac:dyDescent="0.25">
      <c r="C3" s="4" t="s">
        <v>1</v>
      </c>
      <c r="D3" s="85" t="s">
        <v>103</v>
      </c>
      <c r="E3" s="85" t="s">
        <v>103</v>
      </c>
      <c r="F3" s="85"/>
      <c r="G3" s="85"/>
    </row>
    <row r="4" spans="1:9" s="1" customFormat="1" ht="15" customHeight="1" x14ac:dyDescent="0.25">
      <c r="C4" s="140" t="s">
        <v>2</v>
      </c>
      <c r="D4" s="144"/>
      <c r="E4" s="489" t="s">
        <v>0</v>
      </c>
      <c r="F4" s="487" t="s">
        <v>101</v>
      </c>
      <c r="G4" s="489" t="s">
        <v>199</v>
      </c>
      <c r="H4" s="145">
        <v>42572</v>
      </c>
      <c r="I4" s="145">
        <v>42572</v>
      </c>
    </row>
    <row r="5" spans="1:9" ht="54" customHeight="1" x14ac:dyDescent="0.25">
      <c r="C5" s="8" t="s">
        <v>3</v>
      </c>
      <c r="D5" s="112"/>
      <c r="E5" s="490"/>
      <c r="F5" s="488"/>
      <c r="G5" s="490"/>
      <c r="H5" s="31" t="s">
        <v>513</v>
      </c>
      <c r="I5" s="31" t="s">
        <v>514</v>
      </c>
    </row>
    <row r="6" spans="1:9" ht="15" customHeight="1" x14ac:dyDescent="0.25">
      <c r="C6" s="7" t="s">
        <v>4</v>
      </c>
      <c r="D6" s="112"/>
      <c r="E6" s="490"/>
      <c r="F6" s="488"/>
      <c r="G6" s="490"/>
      <c r="H6" s="37" t="s">
        <v>122</v>
      </c>
      <c r="I6" s="37" t="s">
        <v>122</v>
      </c>
    </row>
    <row r="7" spans="1:9" ht="15" customHeight="1" x14ac:dyDescent="0.25">
      <c r="C7" s="164" t="s">
        <v>5</v>
      </c>
      <c r="D7" s="35"/>
      <c r="E7" s="493"/>
      <c r="F7" s="494"/>
      <c r="G7" s="35"/>
      <c r="H7" s="176" t="s">
        <v>6</v>
      </c>
      <c r="I7" s="176" t="s">
        <v>6</v>
      </c>
    </row>
    <row r="8" spans="1:9" ht="15" customHeight="1" x14ac:dyDescent="0.25">
      <c r="C8" s="158" t="s">
        <v>172</v>
      </c>
      <c r="D8" s="135"/>
      <c r="E8" s="135"/>
      <c r="F8" s="136"/>
      <c r="G8" s="135"/>
      <c r="H8" s="129"/>
      <c r="I8" s="129"/>
    </row>
    <row r="9" spans="1:9" ht="15" customHeight="1" x14ac:dyDescent="0.25">
      <c r="A9" s="9" t="s">
        <v>7</v>
      </c>
      <c r="B9" s="9" t="s">
        <v>8</v>
      </c>
      <c r="C9" s="146" t="s">
        <v>173</v>
      </c>
      <c r="D9" s="130" t="s">
        <v>10</v>
      </c>
      <c r="E9" s="130" t="s">
        <v>197</v>
      </c>
      <c r="F9" s="131" t="s">
        <v>515</v>
      </c>
      <c r="G9" s="130" t="s">
        <v>13</v>
      </c>
      <c r="H9" s="133">
        <v>93</v>
      </c>
      <c r="I9" s="133">
        <v>90</v>
      </c>
    </row>
    <row r="10" spans="1:9" ht="15" customHeight="1" x14ac:dyDescent="0.25">
      <c r="A10" s="9"/>
      <c r="B10" s="9"/>
      <c r="C10" s="147" t="s">
        <v>174</v>
      </c>
      <c r="D10" s="36"/>
      <c r="E10" s="36" t="s">
        <v>197</v>
      </c>
      <c r="F10" s="43" t="s">
        <v>515</v>
      </c>
      <c r="G10" s="36" t="s">
        <v>13</v>
      </c>
      <c r="H10" s="11">
        <v>91</v>
      </c>
      <c r="I10" s="11">
        <v>100</v>
      </c>
    </row>
    <row r="11" spans="1:9" ht="15" customHeight="1" x14ac:dyDescent="0.25">
      <c r="A11" s="9"/>
      <c r="B11" s="9"/>
      <c r="C11" s="147" t="s">
        <v>175</v>
      </c>
      <c r="D11" s="36"/>
      <c r="E11" s="36" t="s">
        <v>197</v>
      </c>
      <c r="F11" s="43" t="s">
        <v>515</v>
      </c>
      <c r="G11" s="36" t="s">
        <v>13</v>
      </c>
      <c r="H11" s="11">
        <v>88</v>
      </c>
      <c r="I11" s="11">
        <v>110</v>
      </c>
    </row>
    <row r="12" spans="1:9" ht="15" customHeight="1" x14ac:dyDescent="0.25">
      <c r="A12" s="9"/>
      <c r="B12" s="9"/>
      <c r="C12" s="147" t="s">
        <v>176</v>
      </c>
      <c r="D12" s="36"/>
      <c r="E12" s="36" t="s">
        <v>197</v>
      </c>
      <c r="F12" s="43" t="s">
        <v>515</v>
      </c>
      <c r="G12" s="36" t="s">
        <v>13</v>
      </c>
      <c r="H12" s="11">
        <v>92</v>
      </c>
      <c r="I12" s="11">
        <v>110</v>
      </c>
    </row>
    <row r="13" spans="1:9" ht="15" customHeight="1" x14ac:dyDescent="0.25">
      <c r="A13" s="9"/>
      <c r="B13" s="9"/>
      <c r="C13" s="147" t="s">
        <v>177</v>
      </c>
      <c r="D13" s="36"/>
      <c r="E13" s="36" t="s">
        <v>197</v>
      </c>
      <c r="F13" s="43" t="s">
        <v>515</v>
      </c>
      <c r="G13" s="36" t="s">
        <v>13</v>
      </c>
      <c r="H13" s="11">
        <v>95</v>
      </c>
      <c r="I13" s="11">
        <v>100</v>
      </c>
    </row>
    <row r="14" spans="1:9" ht="15" customHeight="1" x14ac:dyDescent="0.25">
      <c r="A14" s="9"/>
      <c r="B14" s="9"/>
      <c r="C14" s="147" t="s">
        <v>178</v>
      </c>
      <c r="D14" s="36"/>
      <c r="E14" s="36" t="s">
        <v>197</v>
      </c>
      <c r="F14" s="43" t="s">
        <v>515</v>
      </c>
      <c r="G14" s="36" t="s">
        <v>13</v>
      </c>
      <c r="H14" s="11">
        <v>85</v>
      </c>
      <c r="I14" s="11">
        <v>95</v>
      </c>
    </row>
    <row r="15" spans="1:9" ht="15" customHeight="1" x14ac:dyDescent="0.25">
      <c r="A15" s="9"/>
      <c r="B15" s="9"/>
      <c r="C15" s="171" t="s">
        <v>179</v>
      </c>
      <c r="D15" s="36" t="s">
        <v>10</v>
      </c>
      <c r="E15" s="36" t="s">
        <v>197</v>
      </c>
      <c r="F15" s="43" t="s">
        <v>515</v>
      </c>
      <c r="G15" s="36" t="s">
        <v>13</v>
      </c>
      <c r="H15" s="11">
        <v>93</v>
      </c>
      <c r="I15" s="11">
        <v>100</v>
      </c>
    </row>
    <row r="16" spans="1:9" ht="15" customHeight="1" x14ac:dyDescent="0.25">
      <c r="A16" s="9" t="s">
        <v>22</v>
      </c>
      <c r="B16" s="9" t="s">
        <v>8</v>
      </c>
      <c r="C16" s="171" t="s">
        <v>180</v>
      </c>
      <c r="D16" s="36" t="s">
        <v>23</v>
      </c>
      <c r="E16" s="36" t="s">
        <v>197</v>
      </c>
      <c r="F16" s="43" t="s">
        <v>515</v>
      </c>
      <c r="G16" s="36" t="s">
        <v>13</v>
      </c>
      <c r="H16" s="11">
        <v>90</v>
      </c>
      <c r="I16" s="11">
        <v>94</v>
      </c>
    </row>
    <row r="17" spans="1:9" ht="15" customHeight="1" x14ac:dyDescent="0.25">
      <c r="A17" s="9" t="s">
        <v>24</v>
      </c>
      <c r="B17" s="9" t="s">
        <v>8</v>
      </c>
      <c r="C17" s="171" t="s">
        <v>181</v>
      </c>
      <c r="D17" s="36" t="s">
        <v>25</v>
      </c>
      <c r="E17" s="36" t="s">
        <v>197</v>
      </c>
      <c r="F17" s="43" t="s">
        <v>515</v>
      </c>
      <c r="G17" s="36" t="s">
        <v>13</v>
      </c>
      <c r="H17" s="11">
        <v>100</v>
      </c>
      <c r="I17" s="11">
        <v>110</v>
      </c>
    </row>
    <row r="18" spans="1:9" ht="15" customHeight="1" x14ac:dyDescent="0.25">
      <c r="C18" s="147" t="s">
        <v>182</v>
      </c>
      <c r="D18" s="36" t="s">
        <v>10</v>
      </c>
      <c r="E18" s="36" t="s">
        <v>197</v>
      </c>
      <c r="F18" s="43" t="s">
        <v>515</v>
      </c>
      <c r="G18" s="340">
        <v>1280</v>
      </c>
      <c r="H18" s="11">
        <v>98</v>
      </c>
      <c r="I18" s="11">
        <v>110</v>
      </c>
    </row>
    <row r="19" spans="1:9" ht="15" customHeight="1" x14ac:dyDescent="0.25">
      <c r="A19" s="9" t="s">
        <v>29</v>
      </c>
      <c r="B19" s="9" t="s">
        <v>8</v>
      </c>
      <c r="C19" s="171" t="s">
        <v>183</v>
      </c>
      <c r="D19" s="36" t="s">
        <v>30</v>
      </c>
      <c r="E19" s="36" t="s">
        <v>197</v>
      </c>
      <c r="F19" s="43" t="s">
        <v>515</v>
      </c>
      <c r="G19" s="36" t="s">
        <v>13</v>
      </c>
      <c r="H19" s="11">
        <v>95</v>
      </c>
      <c r="I19" s="11">
        <v>100</v>
      </c>
    </row>
    <row r="20" spans="1:9" ht="15" customHeight="1" x14ac:dyDescent="0.25">
      <c r="A20" s="9" t="s">
        <v>31</v>
      </c>
      <c r="B20" s="9" t="s">
        <v>8</v>
      </c>
      <c r="C20" s="171" t="s">
        <v>184</v>
      </c>
      <c r="D20" s="36" t="s">
        <v>32</v>
      </c>
      <c r="E20" s="36" t="s">
        <v>197</v>
      </c>
      <c r="F20" s="43" t="s">
        <v>515</v>
      </c>
      <c r="G20" s="36" t="s">
        <v>13</v>
      </c>
      <c r="H20" s="11">
        <v>100</v>
      </c>
      <c r="I20" s="11">
        <v>110</v>
      </c>
    </row>
    <row r="21" spans="1:9" ht="15" customHeight="1" x14ac:dyDescent="0.25">
      <c r="C21" s="147" t="s">
        <v>185</v>
      </c>
      <c r="D21" s="36"/>
      <c r="E21" s="36" t="s">
        <v>197</v>
      </c>
      <c r="F21" s="43" t="s">
        <v>515</v>
      </c>
      <c r="G21" s="340">
        <v>3200</v>
      </c>
      <c r="H21" s="11">
        <v>99</v>
      </c>
      <c r="I21" s="11">
        <v>100</v>
      </c>
    </row>
    <row r="22" spans="1:9" customFormat="1" ht="15" customHeight="1" x14ac:dyDescent="0.25">
      <c r="A22" s="5" t="s">
        <v>36</v>
      </c>
      <c r="B22" s="24" t="s">
        <v>128</v>
      </c>
      <c r="C22" s="172" t="s">
        <v>186</v>
      </c>
      <c r="D22" s="18" t="s">
        <v>129</v>
      </c>
      <c r="E22" s="36" t="s">
        <v>197</v>
      </c>
      <c r="F22" s="43" t="s">
        <v>515</v>
      </c>
      <c r="G22" s="13" t="s">
        <v>13</v>
      </c>
      <c r="H22" s="13">
        <v>93</v>
      </c>
      <c r="I22" s="13">
        <v>110</v>
      </c>
    </row>
    <row r="23" spans="1:9" customFormat="1" ht="15" customHeight="1" x14ac:dyDescent="0.25">
      <c r="A23" s="5" t="s">
        <v>36</v>
      </c>
      <c r="B23" s="24" t="s">
        <v>128</v>
      </c>
      <c r="C23" s="172" t="s">
        <v>187</v>
      </c>
      <c r="D23" s="18" t="s">
        <v>129</v>
      </c>
      <c r="E23" s="36" t="s">
        <v>197</v>
      </c>
      <c r="F23" s="43" t="s">
        <v>515</v>
      </c>
      <c r="G23" s="13" t="s">
        <v>13</v>
      </c>
      <c r="H23" s="13">
        <v>98</v>
      </c>
      <c r="I23" s="13">
        <v>110</v>
      </c>
    </row>
    <row r="24" spans="1:9" customFormat="1" ht="15" customHeight="1" x14ac:dyDescent="0.25">
      <c r="A24" s="5" t="s">
        <v>36</v>
      </c>
      <c r="B24" s="24" t="s">
        <v>128</v>
      </c>
      <c r="C24" s="172" t="s">
        <v>188</v>
      </c>
      <c r="D24" s="18" t="s">
        <v>129</v>
      </c>
      <c r="E24" s="36" t="s">
        <v>197</v>
      </c>
      <c r="F24" s="43" t="s">
        <v>515</v>
      </c>
      <c r="G24" s="13" t="s">
        <v>13</v>
      </c>
      <c r="H24" s="13">
        <v>90</v>
      </c>
      <c r="I24" s="13">
        <v>100</v>
      </c>
    </row>
    <row r="25" spans="1:9" customFormat="1" ht="15" customHeight="1" x14ac:dyDescent="0.25">
      <c r="A25" s="5" t="s">
        <v>36</v>
      </c>
      <c r="B25" s="24" t="s">
        <v>128</v>
      </c>
      <c r="C25" s="172" t="s">
        <v>189</v>
      </c>
      <c r="D25" s="18" t="s">
        <v>129</v>
      </c>
      <c r="E25" s="36" t="s">
        <v>197</v>
      </c>
      <c r="F25" s="43" t="s">
        <v>515</v>
      </c>
      <c r="G25" s="13" t="s">
        <v>13</v>
      </c>
      <c r="H25" s="13">
        <v>100</v>
      </c>
      <c r="I25" s="13">
        <v>110</v>
      </c>
    </row>
    <row r="26" spans="1:9" ht="19" customHeight="1" x14ac:dyDescent="0.25">
      <c r="C26" s="126" t="s">
        <v>95</v>
      </c>
      <c r="D26" s="85"/>
      <c r="E26" s="1"/>
      <c r="F26" s="1"/>
      <c r="G26" s="1"/>
      <c r="H26" s="1"/>
      <c r="I26" s="1"/>
    </row>
    <row r="27" spans="1:9" ht="23.5" customHeight="1" x14ac:dyDescent="0.25">
      <c r="C27" s="38" t="s">
        <v>40</v>
      </c>
      <c r="D27" s="85"/>
      <c r="E27" s="486" t="s">
        <v>516</v>
      </c>
      <c r="F27" s="486"/>
      <c r="G27" s="486"/>
      <c r="H27" s="486"/>
      <c r="I27" s="84"/>
    </row>
    <row r="28" spans="1:9" x14ac:dyDescent="0.25">
      <c r="C28" s="40" t="s">
        <v>113</v>
      </c>
      <c r="D28" s="41" t="s">
        <v>96</v>
      </c>
      <c r="E28" s="41" t="s">
        <v>500</v>
      </c>
      <c r="F28" s="41"/>
      <c r="G28" s="41"/>
      <c r="H28" s="41"/>
      <c r="I28" s="41"/>
    </row>
    <row r="29" spans="1:9" x14ac:dyDescent="0.25">
      <c r="C29" s="4" t="s">
        <v>13</v>
      </c>
      <c r="D29" s="85" t="s">
        <v>97</v>
      </c>
      <c r="E29" s="85" t="s">
        <v>97</v>
      </c>
      <c r="F29" s="85"/>
      <c r="G29" s="85"/>
      <c r="H29" s="85"/>
      <c r="I29" s="85"/>
    </row>
    <row r="30" spans="1:9" x14ac:dyDescent="0.25">
      <c r="C30" s="4" t="s">
        <v>98</v>
      </c>
      <c r="D30" s="85" t="s">
        <v>99</v>
      </c>
      <c r="E30" s="85" t="s">
        <v>99</v>
      </c>
      <c r="F30" s="85"/>
      <c r="G30" s="85"/>
      <c r="H30" s="85"/>
      <c r="I30" s="85"/>
    </row>
    <row r="31" spans="1:9" x14ac:dyDescent="0.25">
      <c r="C31" s="4" t="s">
        <v>15</v>
      </c>
      <c r="D31" s="85" t="s">
        <v>100</v>
      </c>
      <c r="E31" s="85" t="s">
        <v>100</v>
      </c>
      <c r="F31" s="85"/>
      <c r="G31" s="85"/>
      <c r="H31" s="85"/>
      <c r="I31" s="85"/>
    </row>
    <row r="32" spans="1:9" x14ac:dyDescent="0.25">
      <c r="C32" s="4" t="s">
        <v>101</v>
      </c>
      <c r="D32" s="85"/>
      <c r="E32" s="85" t="s">
        <v>102</v>
      </c>
      <c r="F32" s="85"/>
      <c r="G32" s="85"/>
      <c r="H32" s="85"/>
      <c r="I32" s="85"/>
    </row>
  </sheetData>
  <mergeCells count="4">
    <mergeCell ref="E4:E7"/>
    <mergeCell ref="F4:F7"/>
    <mergeCell ref="G4:G6"/>
    <mergeCell ref="E27:H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5"/>
  <sheetViews>
    <sheetView view="pageLayout" topLeftCell="R7" zoomScale="85" zoomScaleNormal="115" zoomScaleSheetLayoutView="85" zoomScalePageLayoutView="85" workbookViewId="0">
      <selection activeCell="J6" sqref="J6"/>
    </sheetView>
  </sheetViews>
  <sheetFormatPr defaultColWidth="8.81640625" defaultRowHeight="11.5" x14ac:dyDescent="0.25"/>
  <cols>
    <col min="1" max="1" width="4.453125" style="6" hidden="1" customWidth="1"/>
    <col min="2" max="2" width="25.7265625" style="6" hidden="1" customWidth="1"/>
    <col min="3" max="3" width="33.54296875" style="6" customWidth="1"/>
    <col min="4" max="4" width="6.7265625" style="6" customWidth="1"/>
    <col min="5" max="5" width="9.453125" style="6" customWidth="1"/>
    <col min="6" max="6" width="12.7265625" style="6" customWidth="1"/>
    <col min="7" max="7" width="10.1796875" style="6" bestFit="1" customWidth="1"/>
    <col min="8" max="8" width="12.1796875" style="6" customWidth="1"/>
    <col min="9" max="9" width="10.1796875" style="6" bestFit="1" customWidth="1"/>
    <col min="10" max="10" width="12.7265625" style="6" customWidth="1"/>
    <col min="11" max="11" width="10.1796875" style="6" bestFit="1" customWidth="1"/>
    <col min="12" max="12" width="12.54296875" style="6" customWidth="1"/>
    <col min="13" max="13" width="10.1796875" style="6" bestFit="1" customWidth="1"/>
    <col min="14" max="14" width="12.26953125" style="6" customWidth="1"/>
    <col min="15" max="15" width="12" style="6" customWidth="1"/>
    <col min="16" max="16" width="13.453125" style="6" customWidth="1"/>
    <col min="17" max="17" width="10.1796875" style="6" bestFit="1" customWidth="1"/>
    <col min="18" max="18" width="11.81640625" style="6" customWidth="1"/>
    <col min="19" max="19" width="12.7265625" style="6" customWidth="1"/>
    <col min="20" max="20" width="12" style="6" customWidth="1"/>
    <col min="21" max="22" width="11" style="6" customWidth="1"/>
    <col min="23" max="23" width="11.26953125" style="6" customWidth="1"/>
    <col min="24" max="24" width="13.81640625" style="6" customWidth="1"/>
    <col min="25" max="25" width="7.7265625" style="6" customWidth="1"/>
    <col min="26" max="26" width="12.1796875" style="6" customWidth="1"/>
    <col min="27" max="27" width="11.26953125" style="6" customWidth="1"/>
    <col min="28" max="28" width="6.26953125" style="6" customWidth="1"/>
    <col min="29" max="29" width="11.26953125" style="6" customWidth="1"/>
    <col min="30" max="30" width="10" style="6" customWidth="1"/>
    <col min="31" max="31" width="5.453125" style="6" customWidth="1"/>
    <col min="32" max="33" width="10.1796875" style="6" bestFit="1" customWidth="1"/>
    <col min="34" max="36" width="10.1796875" style="6" customWidth="1"/>
    <col min="37" max="38" width="10.1796875" style="6" bestFit="1" customWidth="1"/>
    <col min="39" max="16384" width="8.81640625" style="6"/>
  </cols>
  <sheetData>
    <row r="1" spans="1:38" s="70" customFormat="1" ht="33" hidden="1" customHeight="1" thickTop="1" x14ac:dyDescent="0.25">
      <c r="A1" s="67"/>
      <c r="B1" s="67"/>
      <c r="C1" s="68"/>
      <c r="D1" s="68"/>
      <c r="E1" s="68"/>
      <c r="F1" s="68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</row>
    <row r="2" spans="1:38" ht="13.5" hidden="1" customHeight="1" x14ac:dyDescent="0.25">
      <c r="A2" s="9"/>
      <c r="B2" s="9"/>
      <c r="C2" s="27"/>
      <c r="D2" s="28"/>
      <c r="E2" s="28"/>
      <c r="F2" s="28"/>
      <c r="G2" s="37"/>
      <c r="H2" s="37"/>
      <c r="I2" s="2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220"/>
      <c r="W2" s="237"/>
      <c r="X2" s="252"/>
      <c r="Y2" s="37"/>
      <c r="Z2" s="37"/>
      <c r="AA2" s="37"/>
      <c r="AB2" s="37"/>
      <c r="AC2" s="37"/>
      <c r="AD2" s="37"/>
      <c r="AE2" s="223"/>
      <c r="AF2" s="37"/>
      <c r="AG2" s="220"/>
      <c r="AH2" s="37"/>
      <c r="AI2" s="237"/>
      <c r="AJ2" s="237"/>
      <c r="AK2" s="37"/>
      <c r="AL2" s="37"/>
    </row>
    <row r="3" spans="1:38" s="1" customFormat="1" ht="12" hidden="1" customHeight="1" x14ac:dyDescent="0.25">
      <c r="C3" s="204" t="s">
        <v>1</v>
      </c>
      <c r="D3" s="66" t="s">
        <v>103</v>
      </c>
      <c r="E3" s="66"/>
      <c r="F3" s="66"/>
      <c r="X3" s="271"/>
    </row>
    <row r="4" spans="1:38" s="1" customFormat="1" ht="12" customHeight="1" x14ac:dyDescent="0.25">
      <c r="C4" s="204"/>
      <c r="D4" s="182"/>
      <c r="E4" s="182"/>
      <c r="F4" s="182"/>
      <c r="X4" s="271"/>
    </row>
    <row r="5" spans="1:38" s="1" customFormat="1" ht="18" customHeight="1" x14ac:dyDescent="0.25">
      <c r="C5" s="137" t="s">
        <v>774</v>
      </c>
      <c r="D5" s="458" t="s">
        <v>0</v>
      </c>
      <c r="E5" s="460" t="s">
        <v>101</v>
      </c>
      <c r="F5" s="460" t="s">
        <v>739</v>
      </c>
      <c r="G5" s="448" t="s">
        <v>522</v>
      </c>
      <c r="H5" s="449"/>
      <c r="I5" s="449"/>
      <c r="J5" s="450"/>
      <c r="K5" s="451" t="s">
        <v>525</v>
      </c>
      <c r="L5" s="452"/>
      <c r="M5" s="453" t="s">
        <v>528</v>
      </c>
      <c r="N5" s="454"/>
      <c r="O5" s="455"/>
      <c r="P5" s="369" t="s">
        <v>531</v>
      </c>
      <c r="Q5" s="448" t="s">
        <v>534</v>
      </c>
      <c r="R5" s="449"/>
      <c r="S5" s="450"/>
      <c r="T5" s="448" t="s">
        <v>540</v>
      </c>
      <c r="U5" s="449"/>
      <c r="V5" s="449"/>
      <c r="W5" s="449"/>
      <c r="X5" s="449"/>
      <c r="Y5" s="450"/>
      <c r="Z5" s="446" t="s">
        <v>543</v>
      </c>
      <c r="AA5" s="464"/>
      <c r="AB5" s="464"/>
      <c r="AC5" s="464"/>
      <c r="AD5" s="464"/>
      <c r="AE5" s="464"/>
      <c r="AF5" s="447"/>
      <c r="AG5" s="446" t="s">
        <v>546</v>
      </c>
      <c r="AH5" s="447"/>
      <c r="AI5" s="370"/>
      <c r="AJ5" s="370"/>
      <c r="AK5" s="138"/>
      <c r="AL5" s="138"/>
    </row>
    <row r="6" spans="1:38" s="1" customFormat="1" ht="18" customHeight="1" x14ac:dyDescent="0.25">
      <c r="C6" s="115" t="s">
        <v>2</v>
      </c>
      <c r="D6" s="459"/>
      <c r="E6" s="461"/>
      <c r="F6" s="461"/>
      <c r="G6" s="351">
        <v>41898</v>
      </c>
      <c r="H6" s="350">
        <v>42211</v>
      </c>
      <c r="I6" s="351">
        <v>42583</v>
      </c>
      <c r="J6" s="225">
        <v>42946</v>
      </c>
      <c r="K6" s="350">
        <v>41898</v>
      </c>
      <c r="L6" s="354">
        <v>42211</v>
      </c>
      <c r="M6" s="349">
        <v>41899</v>
      </c>
      <c r="N6" s="350">
        <v>42211</v>
      </c>
      <c r="O6" s="225">
        <v>42584</v>
      </c>
      <c r="P6" s="352">
        <v>42211</v>
      </c>
      <c r="Q6" s="349">
        <v>41899</v>
      </c>
      <c r="R6" s="350">
        <v>42211</v>
      </c>
      <c r="S6" s="225">
        <v>42584</v>
      </c>
      <c r="T6" s="349">
        <v>41905</v>
      </c>
      <c r="U6" s="350">
        <v>42211</v>
      </c>
      <c r="V6" s="351">
        <v>42585</v>
      </c>
      <c r="W6" s="351">
        <v>42953</v>
      </c>
      <c r="X6" s="351">
        <v>42953</v>
      </c>
      <c r="Y6" s="355"/>
      <c r="Z6" s="350">
        <v>41904</v>
      </c>
      <c r="AA6" s="350">
        <v>42211</v>
      </c>
      <c r="AB6" s="350"/>
      <c r="AC6" s="351">
        <v>42585</v>
      </c>
      <c r="AD6" s="351">
        <v>42585</v>
      </c>
      <c r="AE6" s="351"/>
      <c r="AF6" s="225">
        <v>42955</v>
      </c>
      <c r="AG6" s="353">
        <v>42211</v>
      </c>
      <c r="AH6" s="354">
        <v>42953</v>
      </c>
      <c r="AI6" s="356">
        <v>42585</v>
      </c>
      <c r="AJ6" s="356">
        <v>42585</v>
      </c>
      <c r="AK6" s="356">
        <v>42956</v>
      </c>
      <c r="AL6" s="356">
        <v>42956</v>
      </c>
    </row>
    <row r="7" spans="1:38" ht="54" customHeight="1" x14ac:dyDescent="0.25">
      <c r="C7" s="116" t="s">
        <v>3</v>
      </c>
      <c r="D7" s="459"/>
      <c r="E7" s="461"/>
      <c r="F7" s="461"/>
      <c r="G7" s="248" t="s">
        <v>522</v>
      </c>
      <c r="H7" s="250" t="s">
        <v>522</v>
      </c>
      <c r="I7" s="250" t="s">
        <v>522</v>
      </c>
      <c r="J7" s="309" t="s">
        <v>522</v>
      </c>
      <c r="K7" s="248" t="s">
        <v>525</v>
      </c>
      <c r="L7" s="251" t="s">
        <v>525</v>
      </c>
      <c r="M7" s="248" t="s">
        <v>528</v>
      </c>
      <c r="N7" s="250" t="s">
        <v>528</v>
      </c>
      <c r="O7" s="251" t="s">
        <v>528</v>
      </c>
      <c r="P7" s="123" t="s">
        <v>531</v>
      </c>
      <c r="Q7" s="248" t="s">
        <v>534</v>
      </c>
      <c r="R7" s="250" t="s">
        <v>534</v>
      </c>
      <c r="S7" s="251" t="s">
        <v>534</v>
      </c>
      <c r="T7" s="248" t="s">
        <v>540</v>
      </c>
      <c r="U7" s="273" t="s">
        <v>540</v>
      </c>
      <c r="V7" s="273" t="s">
        <v>540</v>
      </c>
      <c r="W7" s="273" t="s">
        <v>540</v>
      </c>
      <c r="X7" s="250" t="s">
        <v>777</v>
      </c>
      <c r="Y7" s="313" t="s">
        <v>497</v>
      </c>
      <c r="Z7" s="248" t="s">
        <v>543</v>
      </c>
      <c r="AA7" s="250" t="s">
        <v>543</v>
      </c>
      <c r="AB7" s="312" t="s">
        <v>101</v>
      </c>
      <c r="AC7" s="250" t="s">
        <v>543</v>
      </c>
      <c r="AD7" s="250" t="s">
        <v>776</v>
      </c>
      <c r="AE7" s="312" t="s">
        <v>497</v>
      </c>
      <c r="AF7" s="250" t="s">
        <v>543</v>
      </c>
      <c r="AG7" s="248" t="s">
        <v>546</v>
      </c>
      <c r="AH7" s="251" t="s">
        <v>546</v>
      </c>
      <c r="AI7" s="123" t="s">
        <v>476</v>
      </c>
      <c r="AJ7" s="123" t="s">
        <v>477</v>
      </c>
      <c r="AK7" s="123" t="s">
        <v>476</v>
      </c>
      <c r="AL7" s="123" t="s">
        <v>477</v>
      </c>
    </row>
    <row r="8" spans="1:38" ht="20.25" customHeight="1" x14ac:dyDescent="0.25">
      <c r="C8" s="115" t="s">
        <v>4</v>
      </c>
      <c r="D8" s="459"/>
      <c r="E8" s="461"/>
      <c r="F8" s="461"/>
      <c r="G8" s="37" t="s">
        <v>550</v>
      </c>
      <c r="H8" s="37" t="s">
        <v>550</v>
      </c>
      <c r="I8" s="252" t="s">
        <v>122</v>
      </c>
      <c r="J8" s="111" t="s">
        <v>122</v>
      </c>
      <c r="K8" s="109" t="s">
        <v>550</v>
      </c>
      <c r="L8" s="111" t="s">
        <v>550</v>
      </c>
      <c r="M8" s="109" t="s">
        <v>550</v>
      </c>
      <c r="N8" s="37" t="s">
        <v>550</v>
      </c>
      <c r="O8" s="111" t="s">
        <v>122</v>
      </c>
      <c r="P8" s="110" t="s">
        <v>550</v>
      </c>
      <c r="Q8" s="109" t="s">
        <v>550</v>
      </c>
      <c r="R8" s="37" t="s">
        <v>550</v>
      </c>
      <c r="S8" s="111" t="s">
        <v>122</v>
      </c>
      <c r="T8" s="109" t="s">
        <v>550</v>
      </c>
      <c r="U8" s="37" t="s">
        <v>550</v>
      </c>
      <c r="V8" s="220" t="s">
        <v>122</v>
      </c>
      <c r="W8" s="252" t="s">
        <v>122</v>
      </c>
      <c r="X8" s="252" t="s">
        <v>122</v>
      </c>
      <c r="Y8" s="310"/>
      <c r="Z8" s="109" t="s">
        <v>550</v>
      </c>
      <c r="AA8" s="37" t="s">
        <v>550</v>
      </c>
      <c r="AB8" s="462"/>
      <c r="AC8" s="37" t="s">
        <v>122</v>
      </c>
      <c r="AD8" s="256" t="str">
        <f t="shared" ref="AD8:AD9" si="0">AC8</f>
        <v>Arcadis</v>
      </c>
      <c r="AE8" s="252"/>
      <c r="AF8" s="225" t="s">
        <v>122</v>
      </c>
      <c r="AG8" s="109" t="s">
        <v>550</v>
      </c>
      <c r="AH8" s="111" t="s">
        <v>122</v>
      </c>
      <c r="AI8" s="110" t="s">
        <v>122</v>
      </c>
      <c r="AJ8" s="110" t="s">
        <v>122</v>
      </c>
      <c r="AK8" s="110" t="s">
        <v>122</v>
      </c>
      <c r="AL8" s="110" t="s">
        <v>122</v>
      </c>
    </row>
    <row r="9" spans="1:38" ht="22.5" customHeight="1" x14ac:dyDescent="0.25">
      <c r="C9" s="115" t="s">
        <v>5</v>
      </c>
      <c r="D9" s="459"/>
      <c r="E9" s="461"/>
      <c r="F9" s="461"/>
      <c r="G9" s="37" t="s">
        <v>6</v>
      </c>
      <c r="H9" s="37" t="s">
        <v>6</v>
      </c>
      <c r="I9" s="252" t="s">
        <v>6</v>
      </c>
      <c r="J9" s="198" t="s">
        <v>6</v>
      </c>
      <c r="K9" s="197" t="s">
        <v>6</v>
      </c>
      <c r="L9" s="198" t="s">
        <v>6</v>
      </c>
      <c r="M9" s="197" t="s">
        <v>6</v>
      </c>
      <c r="N9" s="176" t="s">
        <v>6</v>
      </c>
      <c r="O9" s="198" t="s">
        <v>6</v>
      </c>
      <c r="P9" s="199" t="s">
        <v>6</v>
      </c>
      <c r="Q9" s="197" t="s">
        <v>6</v>
      </c>
      <c r="R9" s="176" t="s">
        <v>6</v>
      </c>
      <c r="S9" s="198" t="s">
        <v>6</v>
      </c>
      <c r="T9" s="197" t="s">
        <v>6</v>
      </c>
      <c r="U9" s="176" t="s">
        <v>6</v>
      </c>
      <c r="V9" s="221" t="s">
        <v>6</v>
      </c>
      <c r="W9" s="253" t="s">
        <v>6</v>
      </c>
      <c r="X9" s="253" t="s">
        <v>6</v>
      </c>
      <c r="Y9" s="311"/>
      <c r="Z9" s="197" t="s">
        <v>6</v>
      </c>
      <c r="AA9" s="176" t="s">
        <v>6</v>
      </c>
      <c r="AB9" s="463"/>
      <c r="AC9" s="176" t="s">
        <v>6</v>
      </c>
      <c r="AD9" s="257" t="str">
        <f t="shared" si="0"/>
        <v>Maxxam</v>
      </c>
      <c r="AE9" s="252"/>
      <c r="AF9" s="226" t="s">
        <v>6</v>
      </c>
      <c r="AG9" s="197" t="s">
        <v>6</v>
      </c>
      <c r="AH9" s="198" t="s">
        <v>6</v>
      </c>
      <c r="AI9" s="199" t="s">
        <v>6</v>
      </c>
      <c r="AJ9" s="199" t="s">
        <v>6</v>
      </c>
      <c r="AK9" s="199" t="s">
        <v>6</v>
      </c>
      <c r="AL9" s="199" t="s">
        <v>6</v>
      </c>
    </row>
    <row r="10" spans="1:38" ht="18" customHeight="1" x14ac:dyDescent="0.25">
      <c r="C10" s="183" t="s">
        <v>214</v>
      </c>
      <c r="D10" s="135"/>
      <c r="E10" s="136"/>
      <c r="F10" s="136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9"/>
      <c r="W10" s="19"/>
      <c r="X10" s="1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</row>
    <row r="11" spans="1:38" ht="15" customHeight="1" x14ac:dyDescent="0.25">
      <c r="C11" s="146" t="s">
        <v>9</v>
      </c>
      <c r="D11" s="275" t="s">
        <v>130</v>
      </c>
      <c r="E11" s="276" t="s">
        <v>246</v>
      </c>
      <c r="F11" s="278" t="s">
        <v>507</v>
      </c>
      <c r="G11" s="282" t="s">
        <v>125</v>
      </c>
      <c r="H11" s="133" t="s">
        <v>125</v>
      </c>
      <c r="I11" s="133" t="s">
        <v>125</v>
      </c>
      <c r="J11" s="133" t="s">
        <v>125</v>
      </c>
      <c r="K11" s="283" t="s">
        <v>125</v>
      </c>
      <c r="L11" s="11" t="s">
        <v>125</v>
      </c>
      <c r="M11" s="283" t="s">
        <v>125</v>
      </c>
      <c r="N11" s="11" t="s">
        <v>125</v>
      </c>
      <c r="O11" s="11" t="s">
        <v>125</v>
      </c>
      <c r="P11" s="283" t="s">
        <v>125</v>
      </c>
      <c r="Q11" s="283" t="s">
        <v>125</v>
      </c>
      <c r="R11" s="11" t="s">
        <v>125</v>
      </c>
      <c r="S11" s="11" t="s">
        <v>125</v>
      </c>
      <c r="T11" s="283">
        <v>1.4</v>
      </c>
      <c r="U11" s="11" t="s">
        <v>551</v>
      </c>
      <c r="V11" s="11">
        <v>0.59</v>
      </c>
      <c r="W11" s="11" t="s">
        <v>125</v>
      </c>
      <c r="X11" s="11" t="s">
        <v>125</v>
      </c>
      <c r="Y11" s="11" t="s">
        <v>498</v>
      </c>
      <c r="Z11" s="283" t="s">
        <v>125</v>
      </c>
      <c r="AA11" s="11" t="s">
        <v>125</v>
      </c>
      <c r="AB11" s="43">
        <v>0.4</v>
      </c>
      <c r="AC11" s="11" t="s">
        <v>125</v>
      </c>
      <c r="AD11" s="11" t="s">
        <v>125</v>
      </c>
      <c r="AE11" s="11" t="s">
        <v>498</v>
      </c>
      <c r="AF11" s="11" t="s">
        <v>125</v>
      </c>
      <c r="AG11" s="283" t="s">
        <v>125</v>
      </c>
      <c r="AH11" s="11" t="s">
        <v>125</v>
      </c>
      <c r="AI11" s="282" t="s">
        <v>125</v>
      </c>
      <c r="AJ11" s="133" t="s">
        <v>125</v>
      </c>
      <c r="AK11" s="283" t="s">
        <v>125</v>
      </c>
      <c r="AL11" s="11" t="s">
        <v>125</v>
      </c>
    </row>
    <row r="12" spans="1:38" ht="15" customHeight="1" x14ac:dyDescent="0.25">
      <c r="C12" s="147" t="s">
        <v>16</v>
      </c>
      <c r="D12" s="275" t="s">
        <v>130</v>
      </c>
      <c r="E12" s="276" t="s">
        <v>246</v>
      </c>
      <c r="F12" s="279" t="s">
        <v>508</v>
      </c>
      <c r="G12" s="283" t="s">
        <v>125</v>
      </c>
      <c r="H12" s="11" t="s">
        <v>125</v>
      </c>
      <c r="I12" s="11" t="s">
        <v>125</v>
      </c>
      <c r="J12" s="11" t="s">
        <v>125</v>
      </c>
      <c r="K12" s="283" t="s">
        <v>125</v>
      </c>
      <c r="L12" s="11" t="s">
        <v>125</v>
      </c>
      <c r="M12" s="283" t="s">
        <v>125</v>
      </c>
      <c r="N12" s="11" t="s">
        <v>125</v>
      </c>
      <c r="O12" s="11" t="s">
        <v>125</v>
      </c>
      <c r="P12" s="283" t="s">
        <v>125</v>
      </c>
      <c r="Q12" s="283" t="s">
        <v>125</v>
      </c>
      <c r="R12" s="11" t="s">
        <v>125</v>
      </c>
      <c r="S12" s="11" t="s">
        <v>125</v>
      </c>
      <c r="T12" s="283" t="s">
        <v>125</v>
      </c>
      <c r="U12" s="11" t="s">
        <v>125</v>
      </c>
      <c r="V12" s="11" t="s">
        <v>125</v>
      </c>
      <c r="W12" s="11" t="s">
        <v>125</v>
      </c>
      <c r="X12" s="11" t="s">
        <v>125</v>
      </c>
      <c r="Y12" s="11" t="s">
        <v>498</v>
      </c>
      <c r="Z12" s="283" t="s">
        <v>125</v>
      </c>
      <c r="AA12" s="11" t="s">
        <v>125</v>
      </c>
      <c r="AB12" s="43" t="s">
        <v>246</v>
      </c>
      <c r="AC12" s="11" t="s">
        <v>125</v>
      </c>
      <c r="AD12" s="11" t="s">
        <v>125</v>
      </c>
      <c r="AE12" s="11" t="s">
        <v>498</v>
      </c>
      <c r="AF12" s="11" t="s">
        <v>125</v>
      </c>
      <c r="AG12" s="283" t="s">
        <v>125</v>
      </c>
      <c r="AH12" s="11" t="s">
        <v>125</v>
      </c>
      <c r="AI12" s="283" t="s">
        <v>125</v>
      </c>
      <c r="AJ12" s="11" t="s">
        <v>125</v>
      </c>
      <c r="AK12" s="283" t="s">
        <v>125</v>
      </c>
      <c r="AL12" s="11" t="s">
        <v>125</v>
      </c>
    </row>
    <row r="13" spans="1:38" ht="15" customHeight="1" x14ac:dyDescent="0.25">
      <c r="C13" s="147" t="s">
        <v>17</v>
      </c>
      <c r="D13" s="275" t="s">
        <v>130</v>
      </c>
      <c r="E13" s="276" t="s">
        <v>246</v>
      </c>
      <c r="F13" s="279" t="s">
        <v>509</v>
      </c>
      <c r="G13" s="283" t="s">
        <v>125</v>
      </c>
      <c r="H13" s="11" t="s">
        <v>125</v>
      </c>
      <c r="I13" s="11" t="s">
        <v>125</v>
      </c>
      <c r="J13" s="11" t="s">
        <v>125</v>
      </c>
      <c r="K13" s="283" t="s">
        <v>125</v>
      </c>
      <c r="L13" s="11" t="s">
        <v>125</v>
      </c>
      <c r="M13" s="283" t="s">
        <v>125</v>
      </c>
      <c r="N13" s="11" t="s">
        <v>125</v>
      </c>
      <c r="O13" s="11" t="s">
        <v>125</v>
      </c>
      <c r="P13" s="283" t="s">
        <v>125</v>
      </c>
      <c r="Q13" s="283" t="s">
        <v>125</v>
      </c>
      <c r="R13" s="11" t="s">
        <v>125</v>
      </c>
      <c r="S13" s="11" t="s">
        <v>125</v>
      </c>
      <c r="T13" s="283" t="s">
        <v>125</v>
      </c>
      <c r="U13" s="11" t="s">
        <v>125</v>
      </c>
      <c r="V13" s="11" t="s">
        <v>125</v>
      </c>
      <c r="W13" s="11" t="s">
        <v>125</v>
      </c>
      <c r="X13" s="11" t="s">
        <v>125</v>
      </c>
      <c r="Y13" s="11" t="s">
        <v>498</v>
      </c>
      <c r="Z13" s="283" t="s">
        <v>125</v>
      </c>
      <c r="AA13" s="11" t="s">
        <v>125</v>
      </c>
      <c r="AB13" s="43" t="s">
        <v>246</v>
      </c>
      <c r="AC13" s="11" t="s">
        <v>125</v>
      </c>
      <c r="AD13" s="11" t="s">
        <v>125</v>
      </c>
      <c r="AE13" s="11" t="s">
        <v>498</v>
      </c>
      <c r="AF13" s="11" t="s">
        <v>125</v>
      </c>
      <c r="AG13" s="283" t="s">
        <v>125</v>
      </c>
      <c r="AH13" s="11" t="s">
        <v>125</v>
      </c>
      <c r="AI13" s="283" t="s">
        <v>125</v>
      </c>
      <c r="AJ13" s="11" t="s">
        <v>125</v>
      </c>
      <c r="AK13" s="283" t="s">
        <v>125</v>
      </c>
      <c r="AL13" s="11" t="s">
        <v>125</v>
      </c>
    </row>
    <row r="14" spans="1:38" ht="15" customHeight="1" x14ac:dyDescent="0.25">
      <c r="C14" s="147" t="s">
        <v>222</v>
      </c>
      <c r="D14" s="275" t="s">
        <v>130</v>
      </c>
      <c r="E14" s="276" t="s">
        <v>161</v>
      </c>
      <c r="F14" s="276" t="s">
        <v>13</v>
      </c>
      <c r="G14" s="283" t="s">
        <v>98</v>
      </c>
      <c r="H14" s="11" t="s">
        <v>98</v>
      </c>
      <c r="I14" s="11" t="s">
        <v>247</v>
      </c>
      <c r="J14" s="11" t="s">
        <v>247</v>
      </c>
      <c r="K14" s="283" t="s">
        <v>98</v>
      </c>
      <c r="L14" s="11" t="s">
        <v>98</v>
      </c>
      <c r="M14" s="283" t="s">
        <v>98</v>
      </c>
      <c r="N14" s="11" t="s">
        <v>98</v>
      </c>
      <c r="O14" s="11" t="s">
        <v>247</v>
      </c>
      <c r="P14" s="283" t="s">
        <v>98</v>
      </c>
      <c r="Q14" s="283" t="s">
        <v>98</v>
      </c>
      <c r="R14" s="11" t="s">
        <v>98</v>
      </c>
      <c r="S14" s="11" t="s">
        <v>247</v>
      </c>
      <c r="T14" s="283" t="s">
        <v>98</v>
      </c>
      <c r="U14" s="11" t="s">
        <v>98</v>
      </c>
      <c r="V14" s="11" t="s">
        <v>247</v>
      </c>
      <c r="W14" s="11" t="s">
        <v>247</v>
      </c>
      <c r="X14" s="11" t="s">
        <v>247</v>
      </c>
      <c r="Y14" s="11" t="s">
        <v>498</v>
      </c>
      <c r="Z14" s="283" t="s">
        <v>98</v>
      </c>
      <c r="AA14" s="11" t="s">
        <v>98</v>
      </c>
      <c r="AB14" s="43" t="s">
        <v>161</v>
      </c>
      <c r="AC14" s="11" t="s">
        <v>247</v>
      </c>
      <c r="AD14" s="11" t="s">
        <v>247</v>
      </c>
      <c r="AE14" s="11" t="s">
        <v>498</v>
      </c>
      <c r="AF14" s="11" t="s">
        <v>247</v>
      </c>
      <c r="AG14" s="283" t="s">
        <v>98</v>
      </c>
      <c r="AH14" s="11" t="s">
        <v>247</v>
      </c>
      <c r="AI14" s="283" t="s">
        <v>247</v>
      </c>
      <c r="AJ14" s="11" t="s">
        <v>247</v>
      </c>
      <c r="AK14" s="283" t="s">
        <v>247</v>
      </c>
      <c r="AL14" s="11" t="s">
        <v>247</v>
      </c>
    </row>
    <row r="15" spans="1:38" ht="15" customHeight="1" x14ac:dyDescent="0.25">
      <c r="C15" s="147" t="s">
        <v>19</v>
      </c>
      <c r="D15" s="275" t="s">
        <v>130</v>
      </c>
      <c r="E15" s="276" t="s">
        <v>246</v>
      </c>
      <c r="F15" s="276" t="s">
        <v>13</v>
      </c>
      <c r="G15" s="283" t="s">
        <v>98</v>
      </c>
      <c r="H15" s="11" t="s">
        <v>98</v>
      </c>
      <c r="I15" s="11" t="s">
        <v>125</v>
      </c>
      <c r="J15" s="11" t="s">
        <v>125</v>
      </c>
      <c r="K15" s="283" t="s">
        <v>98</v>
      </c>
      <c r="L15" s="11" t="s">
        <v>98</v>
      </c>
      <c r="M15" s="283" t="s">
        <v>98</v>
      </c>
      <c r="N15" s="11" t="s">
        <v>98</v>
      </c>
      <c r="O15" s="11">
        <v>0.54</v>
      </c>
      <c r="P15" s="283" t="s">
        <v>98</v>
      </c>
      <c r="Q15" s="283" t="s">
        <v>98</v>
      </c>
      <c r="R15" s="11" t="s">
        <v>98</v>
      </c>
      <c r="S15" s="11" t="s">
        <v>125</v>
      </c>
      <c r="T15" s="283" t="s">
        <v>98</v>
      </c>
      <c r="U15" s="11" t="s">
        <v>98</v>
      </c>
      <c r="V15" s="11" t="s">
        <v>125</v>
      </c>
      <c r="W15" s="11" t="s">
        <v>125</v>
      </c>
      <c r="X15" s="11" t="s">
        <v>125</v>
      </c>
      <c r="Y15" s="11" t="s">
        <v>498</v>
      </c>
      <c r="Z15" s="283" t="s">
        <v>98</v>
      </c>
      <c r="AA15" s="11" t="s">
        <v>98</v>
      </c>
      <c r="AB15" s="43" t="s">
        <v>246</v>
      </c>
      <c r="AC15" s="11" t="s">
        <v>125</v>
      </c>
      <c r="AD15" s="11" t="s">
        <v>125</v>
      </c>
      <c r="AE15" s="11" t="s">
        <v>498</v>
      </c>
      <c r="AF15" s="11" t="s">
        <v>125</v>
      </c>
      <c r="AG15" s="283" t="s">
        <v>98</v>
      </c>
      <c r="AH15" s="11" t="s">
        <v>125</v>
      </c>
      <c r="AI15" s="283" t="s">
        <v>125</v>
      </c>
      <c r="AJ15" s="11" t="s">
        <v>125</v>
      </c>
      <c r="AK15" s="283" t="s">
        <v>125</v>
      </c>
      <c r="AL15" s="11" t="s">
        <v>125</v>
      </c>
    </row>
    <row r="16" spans="1:38" ht="15" customHeight="1" x14ac:dyDescent="0.25">
      <c r="C16" s="147" t="s">
        <v>221</v>
      </c>
      <c r="D16" s="275" t="s">
        <v>130</v>
      </c>
      <c r="E16" s="276" t="s">
        <v>161</v>
      </c>
      <c r="F16" s="280" t="s">
        <v>13</v>
      </c>
      <c r="G16" s="283" t="s">
        <v>247</v>
      </c>
      <c r="H16" s="11" t="s">
        <v>247</v>
      </c>
      <c r="I16" s="11" t="s">
        <v>247</v>
      </c>
      <c r="J16" s="11" t="s">
        <v>247</v>
      </c>
      <c r="K16" s="283" t="s">
        <v>247</v>
      </c>
      <c r="L16" s="11" t="s">
        <v>247</v>
      </c>
      <c r="M16" s="283">
        <v>3.4</v>
      </c>
      <c r="N16" s="11" t="s">
        <v>247</v>
      </c>
      <c r="O16" s="11" t="s">
        <v>247</v>
      </c>
      <c r="P16" s="283" t="s">
        <v>247</v>
      </c>
      <c r="Q16" s="283" t="s">
        <v>247</v>
      </c>
      <c r="R16" s="11" t="s">
        <v>247</v>
      </c>
      <c r="S16" s="11" t="s">
        <v>247</v>
      </c>
      <c r="T16" s="283" t="s">
        <v>247</v>
      </c>
      <c r="U16" s="11" t="s">
        <v>247</v>
      </c>
      <c r="V16" s="11" t="s">
        <v>247</v>
      </c>
      <c r="W16" s="11" t="s">
        <v>247</v>
      </c>
      <c r="X16" s="11" t="s">
        <v>247</v>
      </c>
      <c r="Y16" s="11" t="s">
        <v>498</v>
      </c>
      <c r="Z16" s="283" t="s">
        <v>247</v>
      </c>
      <c r="AA16" s="11" t="s">
        <v>247</v>
      </c>
      <c r="AB16" s="43" t="s">
        <v>161</v>
      </c>
      <c r="AC16" s="11" t="s">
        <v>247</v>
      </c>
      <c r="AD16" s="11" t="s">
        <v>247</v>
      </c>
      <c r="AE16" s="11" t="s">
        <v>498</v>
      </c>
      <c r="AF16" s="11" t="s">
        <v>247</v>
      </c>
      <c r="AG16" s="283" t="s">
        <v>247</v>
      </c>
      <c r="AH16" s="11" t="s">
        <v>247</v>
      </c>
      <c r="AI16" s="283" t="s">
        <v>247</v>
      </c>
      <c r="AJ16" s="11" t="s">
        <v>247</v>
      </c>
      <c r="AK16" s="283" t="s">
        <v>247</v>
      </c>
      <c r="AL16" s="11" t="s">
        <v>247</v>
      </c>
    </row>
    <row r="17" spans="3:38" ht="15" customHeight="1" x14ac:dyDescent="0.25">
      <c r="C17" s="147" t="s">
        <v>223</v>
      </c>
      <c r="D17" s="275" t="s">
        <v>130</v>
      </c>
      <c r="E17" s="276" t="s">
        <v>35</v>
      </c>
      <c r="F17" s="280" t="s">
        <v>13</v>
      </c>
      <c r="G17" s="283" t="s">
        <v>123</v>
      </c>
      <c r="H17" s="11" t="s">
        <v>123</v>
      </c>
      <c r="I17" s="11" t="s">
        <v>123</v>
      </c>
      <c r="J17" s="11" t="s">
        <v>123</v>
      </c>
      <c r="K17" s="283" t="s">
        <v>123</v>
      </c>
      <c r="L17" s="11" t="s">
        <v>123</v>
      </c>
      <c r="M17" s="283" t="s">
        <v>123</v>
      </c>
      <c r="N17" s="11" t="s">
        <v>123</v>
      </c>
      <c r="O17" s="11" t="s">
        <v>123</v>
      </c>
      <c r="P17" s="283" t="s">
        <v>123</v>
      </c>
      <c r="Q17" s="283" t="s">
        <v>123</v>
      </c>
      <c r="R17" s="11" t="s">
        <v>123</v>
      </c>
      <c r="S17" s="11" t="s">
        <v>123</v>
      </c>
      <c r="T17" s="283" t="s">
        <v>123</v>
      </c>
      <c r="U17" s="11" t="s">
        <v>123</v>
      </c>
      <c r="V17" s="11" t="s">
        <v>123</v>
      </c>
      <c r="W17" s="11" t="s">
        <v>123</v>
      </c>
      <c r="X17" s="11" t="s">
        <v>123</v>
      </c>
      <c r="Y17" s="11" t="s">
        <v>498</v>
      </c>
      <c r="Z17" s="283" t="s">
        <v>123</v>
      </c>
      <c r="AA17" s="11" t="s">
        <v>123</v>
      </c>
      <c r="AB17" s="43" t="s">
        <v>35</v>
      </c>
      <c r="AC17" s="11" t="s">
        <v>123</v>
      </c>
      <c r="AD17" s="11" t="s">
        <v>123</v>
      </c>
      <c r="AE17" s="11" t="s">
        <v>498</v>
      </c>
      <c r="AF17" s="11" t="s">
        <v>123</v>
      </c>
      <c r="AG17" s="283" t="s">
        <v>123</v>
      </c>
      <c r="AH17" s="11" t="s">
        <v>123</v>
      </c>
      <c r="AI17" s="283" t="s">
        <v>123</v>
      </c>
      <c r="AJ17" s="11" t="s">
        <v>123</v>
      </c>
      <c r="AK17" s="283" t="s">
        <v>123</v>
      </c>
      <c r="AL17" s="11" t="s">
        <v>123</v>
      </c>
    </row>
    <row r="18" spans="3:38" ht="15" customHeight="1" x14ac:dyDescent="0.25">
      <c r="C18" s="147" t="s">
        <v>224</v>
      </c>
      <c r="D18" s="275" t="s">
        <v>130</v>
      </c>
      <c r="E18" s="276" t="s">
        <v>35</v>
      </c>
      <c r="F18" s="276" t="s">
        <v>13</v>
      </c>
      <c r="G18" s="283" t="s">
        <v>123</v>
      </c>
      <c r="H18" s="11" t="s">
        <v>123</v>
      </c>
      <c r="I18" s="11" t="s">
        <v>123</v>
      </c>
      <c r="J18" s="11" t="s">
        <v>123</v>
      </c>
      <c r="K18" s="283" t="s">
        <v>123</v>
      </c>
      <c r="L18" s="11" t="s">
        <v>123</v>
      </c>
      <c r="M18" s="283" t="s">
        <v>123</v>
      </c>
      <c r="N18" s="11" t="s">
        <v>123</v>
      </c>
      <c r="O18" s="11" t="s">
        <v>123</v>
      </c>
      <c r="P18" s="283" t="s">
        <v>123</v>
      </c>
      <c r="Q18" s="283" t="s">
        <v>123</v>
      </c>
      <c r="R18" s="11" t="s">
        <v>123</v>
      </c>
      <c r="S18" s="11" t="s">
        <v>123</v>
      </c>
      <c r="T18" s="283" t="s">
        <v>123</v>
      </c>
      <c r="U18" s="11" t="s">
        <v>123</v>
      </c>
      <c r="V18" s="11" t="s">
        <v>123</v>
      </c>
      <c r="W18" s="11" t="s">
        <v>123</v>
      </c>
      <c r="X18" s="11" t="s">
        <v>123</v>
      </c>
      <c r="Y18" s="11" t="s">
        <v>498</v>
      </c>
      <c r="Z18" s="283" t="s">
        <v>123</v>
      </c>
      <c r="AA18" s="11" t="s">
        <v>123</v>
      </c>
      <c r="AB18" s="43" t="s">
        <v>35</v>
      </c>
      <c r="AC18" s="11" t="s">
        <v>123</v>
      </c>
      <c r="AD18" s="11" t="s">
        <v>123</v>
      </c>
      <c r="AE18" s="11" t="s">
        <v>498</v>
      </c>
      <c r="AF18" s="11" t="s">
        <v>123</v>
      </c>
      <c r="AG18" s="283" t="s">
        <v>123</v>
      </c>
      <c r="AH18" s="11" t="s">
        <v>123</v>
      </c>
      <c r="AI18" s="283" t="s">
        <v>123</v>
      </c>
      <c r="AJ18" s="11" t="s">
        <v>123</v>
      </c>
      <c r="AK18" s="283" t="s">
        <v>123</v>
      </c>
      <c r="AL18" s="11" t="s">
        <v>123</v>
      </c>
    </row>
    <row r="19" spans="3:38" ht="15" customHeight="1" x14ac:dyDescent="0.25">
      <c r="C19" s="456" t="s">
        <v>213</v>
      </c>
      <c r="D19" s="457"/>
      <c r="E19" s="64"/>
      <c r="F19" s="281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3:38" ht="15" customHeight="1" x14ac:dyDescent="0.25">
      <c r="C20" s="147" t="s">
        <v>216</v>
      </c>
      <c r="D20" s="275" t="s">
        <v>130</v>
      </c>
      <c r="E20" s="277">
        <v>100</v>
      </c>
      <c r="F20" s="276" t="s">
        <v>13</v>
      </c>
      <c r="G20" s="283" t="s">
        <v>123</v>
      </c>
      <c r="H20" s="11" t="s">
        <v>123</v>
      </c>
      <c r="I20" s="11" t="s">
        <v>123</v>
      </c>
      <c r="J20" s="11" t="s">
        <v>123</v>
      </c>
      <c r="K20" s="283">
        <v>120</v>
      </c>
      <c r="L20" s="11" t="s">
        <v>123</v>
      </c>
      <c r="M20" s="283" t="s">
        <v>123</v>
      </c>
      <c r="N20" s="11" t="s">
        <v>123</v>
      </c>
      <c r="O20" s="11" t="s">
        <v>123</v>
      </c>
      <c r="P20" s="283" t="s">
        <v>123</v>
      </c>
      <c r="Q20" s="283" t="s">
        <v>123</v>
      </c>
      <c r="R20" s="11" t="s">
        <v>123</v>
      </c>
      <c r="S20" s="11" t="s">
        <v>123</v>
      </c>
      <c r="T20" s="283" t="s">
        <v>123</v>
      </c>
      <c r="U20" s="11" t="s">
        <v>123</v>
      </c>
      <c r="V20" s="11" t="s">
        <v>123</v>
      </c>
      <c r="W20" s="11" t="s">
        <v>123</v>
      </c>
      <c r="X20" s="11" t="s">
        <v>123</v>
      </c>
      <c r="Y20" s="11" t="s">
        <v>498</v>
      </c>
      <c r="Z20" s="283" t="s">
        <v>677</v>
      </c>
      <c r="AA20" s="11" t="s">
        <v>123</v>
      </c>
      <c r="AB20" s="23">
        <v>270</v>
      </c>
      <c r="AC20" s="11" t="s">
        <v>123</v>
      </c>
      <c r="AD20" s="11" t="s">
        <v>123</v>
      </c>
      <c r="AE20" s="11" t="s">
        <v>498</v>
      </c>
      <c r="AF20" s="11" t="s">
        <v>123</v>
      </c>
      <c r="AG20" s="283" t="s">
        <v>123</v>
      </c>
      <c r="AH20" s="11" t="s">
        <v>123</v>
      </c>
      <c r="AI20" s="283" t="s">
        <v>123</v>
      </c>
      <c r="AJ20" s="11" t="s">
        <v>123</v>
      </c>
      <c r="AK20" s="283" t="s">
        <v>98</v>
      </c>
      <c r="AL20" s="11" t="s">
        <v>98</v>
      </c>
    </row>
    <row r="21" spans="3:38" ht="15" customHeight="1" x14ac:dyDescent="0.25">
      <c r="C21" s="147" t="s">
        <v>218</v>
      </c>
      <c r="D21" s="275" t="s">
        <v>130</v>
      </c>
      <c r="E21" s="277">
        <v>200</v>
      </c>
      <c r="F21" s="276" t="s">
        <v>13</v>
      </c>
      <c r="G21" s="283" t="s">
        <v>126</v>
      </c>
      <c r="H21" s="11" t="s">
        <v>126</v>
      </c>
      <c r="I21" s="11" t="s">
        <v>126</v>
      </c>
      <c r="J21" s="11" t="s">
        <v>123</v>
      </c>
      <c r="K21" s="283">
        <v>430</v>
      </c>
      <c r="L21" s="11" t="s">
        <v>126</v>
      </c>
      <c r="M21" s="283" t="s">
        <v>126</v>
      </c>
      <c r="N21" s="11" t="s">
        <v>126</v>
      </c>
      <c r="O21" s="11" t="s">
        <v>126</v>
      </c>
      <c r="P21" s="283" t="s">
        <v>126</v>
      </c>
      <c r="Q21" s="283" t="s">
        <v>126</v>
      </c>
      <c r="R21" s="11" t="s">
        <v>126</v>
      </c>
      <c r="S21" s="11" t="s">
        <v>126</v>
      </c>
      <c r="T21" s="283" t="s">
        <v>126</v>
      </c>
      <c r="U21" s="11" t="s">
        <v>126</v>
      </c>
      <c r="V21" s="11" t="s">
        <v>126</v>
      </c>
      <c r="W21" s="11">
        <v>110</v>
      </c>
      <c r="X21" s="11">
        <v>110</v>
      </c>
      <c r="Y21" s="61">
        <v>0</v>
      </c>
      <c r="Z21" s="283">
        <v>810</v>
      </c>
      <c r="AA21" s="11" t="s">
        <v>126</v>
      </c>
      <c r="AB21" s="23">
        <v>200</v>
      </c>
      <c r="AC21" s="11" t="s">
        <v>126</v>
      </c>
      <c r="AD21" s="11" t="s">
        <v>126</v>
      </c>
      <c r="AE21" s="11" t="s">
        <v>498</v>
      </c>
      <c r="AF21" s="11" t="s">
        <v>123</v>
      </c>
      <c r="AG21" s="283" t="s">
        <v>126</v>
      </c>
      <c r="AH21" s="11" t="s">
        <v>123</v>
      </c>
      <c r="AI21" s="283" t="s">
        <v>126</v>
      </c>
      <c r="AJ21" s="11" t="s">
        <v>126</v>
      </c>
      <c r="AK21" s="283" t="s">
        <v>98</v>
      </c>
      <c r="AL21" s="11" t="s">
        <v>98</v>
      </c>
    </row>
    <row r="22" spans="3:38" ht="15" customHeight="1" x14ac:dyDescent="0.25">
      <c r="C22" s="147" t="s">
        <v>219</v>
      </c>
      <c r="D22" s="275" t="s">
        <v>130</v>
      </c>
      <c r="E22" s="277">
        <v>200</v>
      </c>
      <c r="F22" s="276" t="s">
        <v>13</v>
      </c>
      <c r="G22" s="283" t="s">
        <v>126</v>
      </c>
      <c r="H22" s="11" t="s">
        <v>126</v>
      </c>
      <c r="I22" s="11" t="s">
        <v>126</v>
      </c>
      <c r="J22" s="11" t="s">
        <v>126</v>
      </c>
      <c r="K22" s="283" t="s">
        <v>126</v>
      </c>
      <c r="L22" s="11" t="s">
        <v>126</v>
      </c>
      <c r="M22" s="283" t="s">
        <v>126</v>
      </c>
      <c r="N22" s="11" t="s">
        <v>126</v>
      </c>
      <c r="O22" s="11" t="s">
        <v>126</v>
      </c>
      <c r="P22" s="283" t="s">
        <v>126</v>
      </c>
      <c r="Q22" s="283" t="s">
        <v>126</v>
      </c>
      <c r="R22" s="11" t="s">
        <v>126</v>
      </c>
      <c r="S22" s="11" t="s">
        <v>126</v>
      </c>
      <c r="T22" s="283" t="s">
        <v>126</v>
      </c>
      <c r="U22" s="11" t="s">
        <v>126</v>
      </c>
      <c r="V22" s="11" t="s">
        <v>126</v>
      </c>
      <c r="W22" s="11" t="s">
        <v>126</v>
      </c>
      <c r="X22" s="11" t="s">
        <v>126</v>
      </c>
      <c r="Y22" s="11" t="s">
        <v>498</v>
      </c>
      <c r="Z22" s="283" t="s">
        <v>678</v>
      </c>
      <c r="AA22" s="11" t="s">
        <v>126</v>
      </c>
      <c r="AB22" s="23">
        <v>530</v>
      </c>
      <c r="AC22" s="11" t="s">
        <v>126</v>
      </c>
      <c r="AD22" s="11" t="s">
        <v>126</v>
      </c>
      <c r="AE22" s="11" t="s">
        <v>498</v>
      </c>
      <c r="AF22" s="11" t="s">
        <v>126</v>
      </c>
      <c r="AG22" s="283" t="s">
        <v>126</v>
      </c>
      <c r="AH22" s="11" t="s">
        <v>126</v>
      </c>
      <c r="AI22" s="283" t="s">
        <v>126</v>
      </c>
      <c r="AJ22" s="11" t="s">
        <v>126</v>
      </c>
      <c r="AK22" s="283" t="s">
        <v>98</v>
      </c>
      <c r="AL22" s="11" t="s">
        <v>98</v>
      </c>
    </row>
    <row r="23" spans="3:38" ht="27.75" customHeight="1" x14ac:dyDescent="0.25">
      <c r="C23" s="126" t="s">
        <v>95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3:38" ht="20.149999999999999" customHeight="1" x14ac:dyDescent="0.25">
      <c r="C24" s="38" t="s">
        <v>40</v>
      </c>
      <c r="D24" s="63" t="s">
        <v>746</v>
      </c>
      <c r="E24" s="63"/>
      <c r="F24" s="63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181"/>
      <c r="R24" s="97"/>
      <c r="S24" s="97"/>
      <c r="T24" s="181"/>
      <c r="U24" s="97"/>
      <c r="V24" s="222"/>
      <c r="W24" s="239"/>
      <c r="X24" s="239"/>
      <c r="Y24" s="97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65"/>
      <c r="AL24" s="1"/>
    </row>
    <row r="25" spans="3:38" ht="20.149999999999999" customHeight="1" x14ac:dyDescent="0.25">
      <c r="C25" s="38" t="s">
        <v>244</v>
      </c>
      <c r="D25" s="63" t="s">
        <v>775</v>
      </c>
      <c r="E25" s="63"/>
      <c r="F25" s="63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259"/>
      <c r="R25" s="259"/>
      <c r="S25" s="259"/>
      <c r="T25" s="259"/>
      <c r="U25" s="259"/>
      <c r="V25" s="259"/>
      <c r="W25" s="259"/>
      <c r="X25" s="259"/>
      <c r="Y25" s="259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59"/>
      <c r="AL25" s="1"/>
    </row>
    <row r="26" spans="3:38" ht="20.149999999999999" customHeight="1" x14ac:dyDescent="0.25">
      <c r="C26" s="40" t="s">
        <v>113</v>
      </c>
      <c r="D26" s="200" t="s">
        <v>489</v>
      </c>
      <c r="E26" s="200"/>
      <c r="F26" s="200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3:38" ht="20.149999999999999" customHeight="1" x14ac:dyDescent="0.25">
      <c r="C27" s="203" t="s">
        <v>131</v>
      </c>
      <c r="D27" s="182" t="s">
        <v>740</v>
      </c>
      <c r="E27" s="182"/>
      <c r="F27" s="182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3:38" ht="20.149999999999999" customHeight="1" x14ac:dyDescent="0.25">
      <c r="C28" s="203" t="s">
        <v>132</v>
      </c>
      <c r="D28" s="182" t="s">
        <v>741</v>
      </c>
      <c r="E28" s="182"/>
      <c r="F28" s="182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3:38" ht="20.149999999999999" customHeight="1" x14ac:dyDescent="0.25">
      <c r="C29" s="4" t="s">
        <v>13</v>
      </c>
      <c r="D29" s="182" t="s">
        <v>743</v>
      </c>
      <c r="E29" s="182"/>
      <c r="F29" s="182"/>
      <c r="G29" s="182"/>
      <c r="H29" s="98"/>
      <c r="I29" s="182"/>
      <c r="J29" s="98"/>
      <c r="K29" s="98"/>
      <c r="L29" s="102"/>
      <c r="M29" s="182"/>
      <c r="N29" s="98"/>
      <c r="O29" s="98"/>
      <c r="P29" s="98"/>
      <c r="Q29" s="182"/>
      <c r="R29" s="98"/>
      <c r="S29" s="98"/>
      <c r="T29" s="182"/>
      <c r="U29" s="98"/>
      <c r="V29" s="182"/>
      <c r="W29" s="182"/>
      <c r="X29" s="182"/>
      <c r="Y29" s="98"/>
      <c r="Z29" s="182"/>
      <c r="AA29" s="98"/>
      <c r="AB29" s="102"/>
      <c r="AC29" s="182"/>
      <c r="AD29" s="182"/>
      <c r="AE29" s="182"/>
      <c r="AF29" s="98"/>
      <c r="AG29" s="182"/>
      <c r="AH29" s="98"/>
      <c r="AI29" s="182"/>
      <c r="AJ29" s="182"/>
      <c r="AK29" s="66"/>
      <c r="AL29" s="66"/>
    </row>
    <row r="30" spans="3:38" ht="20.149999999999999" customHeight="1" x14ac:dyDescent="0.25">
      <c r="C30" s="4" t="s">
        <v>98</v>
      </c>
      <c r="D30" s="71" t="s">
        <v>742</v>
      </c>
      <c r="E30" s="71"/>
      <c r="F30" s="71"/>
      <c r="G30" s="182"/>
      <c r="H30" s="98"/>
      <c r="I30" s="182"/>
      <c r="J30" s="98"/>
      <c r="K30" s="98"/>
      <c r="L30" s="102"/>
      <c r="M30" s="182"/>
      <c r="N30" s="98"/>
      <c r="O30" s="98"/>
      <c r="P30" s="98"/>
      <c r="Q30" s="182"/>
      <c r="R30" s="98"/>
      <c r="S30" s="98"/>
      <c r="T30" s="182"/>
      <c r="U30" s="98"/>
      <c r="V30" s="182"/>
      <c r="W30" s="182"/>
      <c r="X30" s="182"/>
      <c r="Y30" s="98"/>
      <c r="Z30" s="182"/>
      <c r="AA30" s="98"/>
      <c r="AB30" s="102"/>
      <c r="AC30" s="182"/>
      <c r="AD30" s="182"/>
      <c r="AE30" s="182"/>
      <c r="AF30" s="98"/>
      <c r="AG30" s="182"/>
      <c r="AH30" s="98"/>
      <c r="AI30" s="182"/>
      <c r="AJ30" s="182"/>
      <c r="AK30" s="66"/>
      <c r="AL30" s="66"/>
    </row>
    <row r="31" spans="3:38" ht="20.149999999999999" customHeight="1" x14ac:dyDescent="0.25">
      <c r="C31" s="4" t="s">
        <v>15</v>
      </c>
      <c r="D31" s="182" t="s">
        <v>744</v>
      </c>
      <c r="E31" s="182"/>
      <c r="F31" s="182"/>
      <c r="G31" s="182"/>
      <c r="H31" s="98"/>
      <c r="I31" s="182"/>
      <c r="J31" s="98"/>
      <c r="K31" s="98"/>
      <c r="L31" s="102"/>
      <c r="M31" s="182"/>
      <c r="N31" s="98"/>
      <c r="O31" s="98"/>
      <c r="P31" s="98"/>
      <c r="Q31" s="182"/>
      <c r="R31" s="98"/>
      <c r="S31" s="98"/>
      <c r="T31" s="182"/>
      <c r="U31" s="98"/>
      <c r="V31" s="182"/>
      <c r="W31" s="182"/>
      <c r="X31" s="182"/>
      <c r="Y31" s="98"/>
      <c r="Z31" s="182"/>
      <c r="AA31" s="98"/>
      <c r="AB31" s="102"/>
      <c r="AC31" s="182"/>
      <c r="AD31" s="182"/>
      <c r="AE31" s="182"/>
      <c r="AF31" s="98"/>
      <c r="AG31" s="182"/>
      <c r="AH31" s="98"/>
      <c r="AI31" s="182"/>
      <c r="AJ31" s="182"/>
      <c r="AK31" s="66"/>
      <c r="AL31" s="66"/>
    </row>
    <row r="32" spans="3:38" ht="20.149999999999999" customHeight="1" x14ac:dyDescent="0.25">
      <c r="C32" s="4" t="s">
        <v>1</v>
      </c>
      <c r="D32" s="182" t="s">
        <v>103</v>
      </c>
      <c r="E32" s="182"/>
      <c r="F32" s="182"/>
      <c r="G32" s="182"/>
      <c r="H32" s="98"/>
      <c r="I32" s="182"/>
      <c r="J32" s="98"/>
      <c r="K32" s="98"/>
      <c r="L32" s="102"/>
      <c r="M32" s="182"/>
      <c r="N32" s="98"/>
      <c r="O32" s="98"/>
      <c r="P32" s="98"/>
      <c r="Q32" s="182"/>
      <c r="R32" s="98"/>
      <c r="S32" s="98"/>
      <c r="T32" s="182"/>
      <c r="U32" s="98"/>
      <c r="V32" s="182"/>
      <c r="W32" s="182"/>
      <c r="X32" s="182"/>
      <c r="Y32" s="98"/>
      <c r="Z32" s="182"/>
      <c r="AA32" s="98"/>
      <c r="AB32" s="102"/>
      <c r="AC32" s="182"/>
      <c r="AD32" s="182"/>
      <c r="AE32" s="182"/>
      <c r="AF32" s="98"/>
      <c r="AG32" s="182"/>
      <c r="AH32" s="98"/>
      <c r="AI32" s="182"/>
      <c r="AJ32" s="182"/>
      <c r="AK32" s="66"/>
      <c r="AL32" s="66"/>
    </row>
    <row r="33" spans="3:6" ht="20.149999999999999" customHeight="1" x14ac:dyDescent="0.25">
      <c r="C33" s="44" t="s">
        <v>198</v>
      </c>
      <c r="D33" s="182" t="s">
        <v>104</v>
      </c>
      <c r="E33" s="201"/>
      <c r="F33" s="201"/>
    </row>
    <row r="34" spans="3:6" ht="20.149999999999999" customHeight="1" x14ac:dyDescent="0.25">
      <c r="C34" s="4" t="s">
        <v>101</v>
      </c>
      <c r="D34" s="182" t="s">
        <v>102</v>
      </c>
      <c r="E34" s="201"/>
      <c r="F34" s="201"/>
    </row>
    <row r="35" spans="3:6" ht="20.149999999999999" customHeight="1" x14ac:dyDescent="0.25">
      <c r="C35" s="202" t="s">
        <v>498</v>
      </c>
      <c r="D35" s="201" t="s">
        <v>499</v>
      </c>
      <c r="E35" s="201"/>
      <c r="F35" s="201"/>
    </row>
  </sheetData>
  <mergeCells count="12">
    <mergeCell ref="C19:D19"/>
    <mergeCell ref="D5:D9"/>
    <mergeCell ref="E5:E9"/>
    <mergeCell ref="F5:F9"/>
    <mergeCell ref="AB8:AB9"/>
    <mergeCell ref="Z5:AF5"/>
    <mergeCell ref="AG5:AH5"/>
    <mergeCell ref="G5:J5"/>
    <mergeCell ref="K5:L5"/>
    <mergeCell ref="M5:O5"/>
    <mergeCell ref="Q5:S5"/>
    <mergeCell ref="T5:Y5"/>
  </mergeCells>
  <printOptions horizontalCentered="1"/>
  <pageMargins left="0.70866141732283505" right="0.70866141732283505" top="1.69291338582677" bottom="0.74803149606299202" header="0.66929133858267698" footer="0.31496062992126"/>
  <pageSetup paperSize="17" scale="25" fitToHeight="0" orientation="landscape" r:id="rId1"/>
  <headerFooter alignWithMargins="0">
    <oddHeader>&amp;L&amp;"Arial,Bold"&amp;K04+000Table 2
Groundwater Analytical Results
Petroleum Hydrocarbons (PHCs)&amp;R&amp;G</oddHeader>
    <oddFooter>&amp;L&amp;8Project No. 102089-002&amp;R&amp;8&amp;P/&amp;N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6"/>
  <sheetViews>
    <sheetView view="pageLayout" topLeftCell="C4" zoomScaleNormal="100" zoomScaleSheetLayoutView="115" workbookViewId="0">
      <selection activeCell="G5" sqref="G5:AE5"/>
    </sheetView>
  </sheetViews>
  <sheetFormatPr defaultColWidth="8.81640625" defaultRowHeight="11.5" x14ac:dyDescent="0.25"/>
  <cols>
    <col min="1" max="1" width="4.453125" style="1" hidden="1" customWidth="1"/>
    <col min="2" max="2" width="25.7265625" style="1" hidden="1" customWidth="1"/>
    <col min="3" max="3" width="34.54296875" style="1" customWidth="1"/>
    <col min="4" max="4" width="6.7265625" style="1" customWidth="1"/>
    <col min="5" max="5" width="9.453125" style="1" customWidth="1"/>
    <col min="6" max="6" width="14.81640625" style="1" customWidth="1"/>
    <col min="7" max="22" width="10.54296875" style="1" customWidth="1"/>
    <col min="23" max="23" width="10.1796875" style="1" customWidth="1"/>
    <col min="24" max="24" width="5.54296875" style="1" bestFit="1" customWidth="1"/>
    <col min="25" max="27" width="10.54296875" style="1" customWidth="1"/>
    <col min="28" max="28" width="5.26953125" style="1" customWidth="1"/>
    <col min="29" max="30" width="10.54296875" style="1" customWidth="1"/>
    <col min="31" max="31" width="10.1796875" style="1" bestFit="1" customWidth="1"/>
    <col min="32" max="16384" width="8.81640625" style="1"/>
  </cols>
  <sheetData>
    <row r="1" spans="1:31" s="83" customFormat="1" ht="33" hidden="1" customHeight="1" thickTop="1" x14ac:dyDescent="0.25">
      <c r="A1" s="80"/>
      <c r="B1" s="80"/>
      <c r="C1" s="81"/>
      <c r="D1" s="81"/>
      <c r="E1" s="81"/>
      <c r="F1" s="81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</row>
    <row r="2" spans="1:31" ht="13.5" hidden="1" customHeight="1" x14ac:dyDescent="0.25">
      <c r="A2" s="71"/>
      <c r="B2" s="71"/>
      <c r="C2" s="72"/>
      <c r="D2" s="73"/>
      <c r="E2" s="73"/>
      <c r="F2" s="73"/>
      <c r="G2" s="74"/>
      <c r="H2" s="74"/>
      <c r="I2" s="238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227"/>
      <c r="V2" s="238"/>
      <c r="W2" s="238"/>
      <c r="X2" s="74"/>
      <c r="Y2" s="74"/>
      <c r="Z2" s="74"/>
      <c r="AA2" s="74"/>
      <c r="AB2" s="227"/>
      <c r="AC2" s="74"/>
    </row>
    <row r="3" spans="1:31" ht="12" hidden="1" customHeight="1" x14ac:dyDescent="0.25">
      <c r="C3" s="4" t="s">
        <v>1</v>
      </c>
      <c r="D3" s="66" t="s">
        <v>103</v>
      </c>
      <c r="E3" s="66"/>
      <c r="F3" s="66"/>
    </row>
    <row r="4" spans="1:31" ht="12" customHeight="1" x14ac:dyDescent="0.25">
      <c r="C4" s="4"/>
      <c r="D4" s="182"/>
      <c r="E4" s="182"/>
      <c r="F4" s="182"/>
    </row>
    <row r="5" spans="1:31" ht="18" customHeight="1" x14ac:dyDescent="0.25">
      <c r="C5" s="137" t="s">
        <v>774</v>
      </c>
      <c r="D5" s="465" t="s">
        <v>0</v>
      </c>
      <c r="E5" s="441" t="s">
        <v>101</v>
      </c>
      <c r="F5" s="460" t="s">
        <v>739</v>
      </c>
      <c r="G5" s="448" t="s">
        <v>522</v>
      </c>
      <c r="H5" s="449"/>
      <c r="I5" s="449"/>
      <c r="J5" s="450"/>
      <c r="K5" s="369" t="s">
        <v>525</v>
      </c>
      <c r="L5" s="448" t="s">
        <v>528</v>
      </c>
      <c r="M5" s="449"/>
      <c r="N5" s="450"/>
      <c r="O5" s="369" t="s">
        <v>778</v>
      </c>
      <c r="P5" s="448" t="s">
        <v>534</v>
      </c>
      <c r="Q5" s="449"/>
      <c r="R5" s="450"/>
      <c r="S5" s="448" t="s">
        <v>540</v>
      </c>
      <c r="T5" s="449"/>
      <c r="U5" s="449"/>
      <c r="V5" s="449"/>
      <c r="W5" s="449"/>
      <c r="X5" s="450"/>
      <c r="Y5" s="446" t="s">
        <v>543</v>
      </c>
      <c r="Z5" s="464"/>
      <c r="AA5" s="464"/>
      <c r="AB5" s="464"/>
      <c r="AC5" s="447"/>
      <c r="AD5" s="446" t="s">
        <v>552</v>
      </c>
      <c r="AE5" s="464"/>
    </row>
    <row r="6" spans="1:31" ht="18" customHeight="1" x14ac:dyDescent="0.25">
      <c r="C6" s="119" t="s">
        <v>2</v>
      </c>
      <c r="D6" s="466"/>
      <c r="E6" s="467"/>
      <c r="F6" s="461"/>
      <c r="G6" s="349">
        <v>41898</v>
      </c>
      <c r="H6" s="350">
        <v>42211</v>
      </c>
      <c r="I6" s="351">
        <v>42946</v>
      </c>
      <c r="J6" s="225">
        <v>42583</v>
      </c>
      <c r="K6" s="352">
        <v>42211</v>
      </c>
      <c r="L6" s="351">
        <v>41899</v>
      </c>
      <c r="M6" s="350">
        <v>42211</v>
      </c>
      <c r="N6" s="351">
        <v>42584</v>
      </c>
      <c r="O6" s="352">
        <v>42211</v>
      </c>
      <c r="P6" s="351">
        <v>41899</v>
      </c>
      <c r="Q6" s="350">
        <v>42211</v>
      </c>
      <c r="R6" s="351">
        <v>42584</v>
      </c>
      <c r="S6" s="349">
        <v>41905</v>
      </c>
      <c r="T6" s="350">
        <v>42211</v>
      </c>
      <c r="U6" s="350">
        <v>42585</v>
      </c>
      <c r="V6" s="351">
        <v>42953</v>
      </c>
      <c r="W6" s="351">
        <v>42953</v>
      </c>
      <c r="X6" s="225" t="s">
        <v>753</v>
      </c>
      <c r="Y6" s="350">
        <v>42211</v>
      </c>
      <c r="Z6" s="351">
        <v>42585</v>
      </c>
      <c r="AA6" s="351">
        <v>42585</v>
      </c>
      <c r="AB6" s="351"/>
      <c r="AC6" s="351">
        <v>42955</v>
      </c>
      <c r="AD6" s="353">
        <v>42211</v>
      </c>
      <c r="AE6" s="351">
        <v>42953</v>
      </c>
    </row>
    <row r="7" spans="1:31" ht="54" customHeight="1" x14ac:dyDescent="0.25">
      <c r="C7" s="120" t="s">
        <v>3</v>
      </c>
      <c r="D7" s="466"/>
      <c r="E7" s="467"/>
      <c r="F7" s="461"/>
      <c r="G7" s="314" t="s">
        <v>522</v>
      </c>
      <c r="H7" s="315" t="s">
        <v>522</v>
      </c>
      <c r="I7" s="315" t="s">
        <v>522</v>
      </c>
      <c r="J7" s="309" t="s">
        <v>522</v>
      </c>
      <c r="K7" s="123" t="s">
        <v>525</v>
      </c>
      <c r="L7" s="314" t="s">
        <v>528</v>
      </c>
      <c r="M7" s="315" t="s">
        <v>528</v>
      </c>
      <c r="N7" s="309" t="s">
        <v>528</v>
      </c>
      <c r="O7" s="123" t="s">
        <v>531</v>
      </c>
      <c r="P7" s="248" t="s">
        <v>534</v>
      </c>
      <c r="Q7" s="250" t="s">
        <v>534</v>
      </c>
      <c r="R7" s="250" t="s">
        <v>534</v>
      </c>
      <c r="S7" s="248" t="s">
        <v>540</v>
      </c>
      <c r="T7" s="250" t="s">
        <v>540</v>
      </c>
      <c r="U7" s="250" t="s">
        <v>540</v>
      </c>
      <c r="V7" s="250" t="s">
        <v>540</v>
      </c>
      <c r="W7" s="250" t="s">
        <v>771</v>
      </c>
      <c r="X7" s="313" t="s">
        <v>497</v>
      </c>
      <c r="Y7" s="250" t="s">
        <v>377</v>
      </c>
      <c r="Z7" s="250" t="s">
        <v>377</v>
      </c>
      <c r="AA7" s="250" t="s">
        <v>779</v>
      </c>
      <c r="AB7" s="250" t="s">
        <v>497</v>
      </c>
      <c r="AC7" s="250" t="s">
        <v>377</v>
      </c>
      <c r="AD7" s="272" t="s">
        <v>552</v>
      </c>
      <c r="AE7" s="273" t="s">
        <v>552</v>
      </c>
    </row>
    <row r="8" spans="1:31" ht="20.25" customHeight="1" x14ac:dyDescent="0.25">
      <c r="C8" s="119" t="s">
        <v>4</v>
      </c>
      <c r="D8" s="466"/>
      <c r="E8" s="467"/>
      <c r="F8" s="461"/>
      <c r="G8" s="74" t="s">
        <v>550</v>
      </c>
      <c r="H8" s="74" t="s">
        <v>550</v>
      </c>
      <c r="I8" s="238" t="s">
        <v>122</v>
      </c>
      <c r="J8" s="74" t="s">
        <v>122</v>
      </c>
      <c r="K8" s="124" t="s">
        <v>550</v>
      </c>
      <c r="L8" s="74" t="s">
        <v>550</v>
      </c>
      <c r="M8" s="74" t="s">
        <v>550</v>
      </c>
      <c r="N8" s="74" t="s">
        <v>122</v>
      </c>
      <c r="O8" s="124" t="s">
        <v>550</v>
      </c>
      <c r="P8" s="74" t="s">
        <v>550</v>
      </c>
      <c r="Q8" s="74" t="s">
        <v>550</v>
      </c>
      <c r="R8" s="74" t="s">
        <v>122</v>
      </c>
      <c r="S8" s="121" t="s">
        <v>550</v>
      </c>
      <c r="T8" s="74" t="s">
        <v>550</v>
      </c>
      <c r="U8" s="227" t="s">
        <v>122</v>
      </c>
      <c r="V8" s="254" t="s">
        <v>122</v>
      </c>
      <c r="W8" s="254" t="s">
        <v>122</v>
      </c>
      <c r="X8" s="122"/>
      <c r="Y8" s="121" t="s">
        <v>550</v>
      </c>
      <c r="Z8" s="74" t="s">
        <v>122</v>
      </c>
      <c r="AA8" s="254" t="s">
        <v>122</v>
      </c>
      <c r="AB8" s="254"/>
      <c r="AC8" s="308" t="s">
        <v>122</v>
      </c>
      <c r="AD8" s="121" t="s">
        <v>550</v>
      </c>
      <c r="AE8" s="254" t="s">
        <v>122</v>
      </c>
    </row>
    <row r="9" spans="1:31" ht="17.25" customHeight="1" x14ac:dyDescent="0.25">
      <c r="C9" s="119" t="s">
        <v>5</v>
      </c>
      <c r="D9" s="466"/>
      <c r="E9" s="467"/>
      <c r="F9" s="461"/>
      <c r="G9" s="74" t="s">
        <v>6</v>
      </c>
      <c r="H9" s="205" t="s">
        <v>6</v>
      </c>
      <c r="I9" s="238" t="s">
        <v>6</v>
      </c>
      <c r="J9" s="74" t="s">
        <v>6</v>
      </c>
      <c r="K9" s="124" t="s">
        <v>6</v>
      </c>
      <c r="L9" s="74" t="s">
        <v>6</v>
      </c>
      <c r="M9" s="205" t="s">
        <v>6</v>
      </c>
      <c r="N9" s="74" t="s">
        <v>6</v>
      </c>
      <c r="O9" s="124" t="s">
        <v>6</v>
      </c>
      <c r="P9" s="74" t="s">
        <v>6</v>
      </c>
      <c r="Q9" s="205" t="s">
        <v>6</v>
      </c>
      <c r="R9" s="74" t="s">
        <v>6</v>
      </c>
      <c r="S9" s="207" t="s">
        <v>6</v>
      </c>
      <c r="T9" s="205" t="s">
        <v>6</v>
      </c>
      <c r="U9" s="228" t="s">
        <v>6</v>
      </c>
      <c r="V9" s="255" t="s">
        <v>6</v>
      </c>
      <c r="W9" s="255" t="s">
        <v>6</v>
      </c>
      <c r="X9" s="255"/>
      <c r="Y9" s="207" t="s">
        <v>6</v>
      </c>
      <c r="Z9" s="205" t="s">
        <v>6</v>
      </c>
      <c r="AA9" s="255" t="s">
        <v>6</v>
      </c>
      <c r="AB9" s="255"/>
      <c r="AC9" s="226" t="s">
        <v>6</v>
      </c>
      <c r="AD9" s="207" t="s">
        <v>6</v>
      </c>
      <c r="AE9" s="255" t="s">
        <v>6</v>
      </c>
    </row>
    <row r="10" spans="1:31" ht="16" customHeight="1" x14ac:dyDescent="0.25">
      <c r="C10" s="154" t="s">
        <v>478</v>
      </c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</row>
    <row r="11" spans="1:31" ht="15" customHeight="1" x14ac:dyDescent="0.25">
      <c r="C11" s="155" t="s">
        <v>368</v>
      </c>
      <c r="D11" s="287" t="s">
        <v>130</v>
      </c>
      <c r="E11" s="284" t="s">
        <v>117</v>
      </c>
      <c r="F11" s="148" t="s">
        <v>269</v>
      </c>
      <c r="G11" s="288" t="s">
        <v>37</v>
      </c>
      <c r="H11" s="76" t="s">
        <v>37</v>
      </c>
      <c r="I11" s="289" t="s">
        <v>37</v>
      </c>
      <c r="J11" s="290" t="s">
        <v>37</v>
      </c>
      <c r="K11" s="150" t="s">
        <v>37</v>
      </c>
      <c r="L11" s="288" t="s">
        <v>37</v>
      </c>
      <c r="M11" s="76" t="s">
        <v>37</v>
      </c>
      <c r="N11" s="290" t="s">
        <v>37</v>
      </c>
      <c r="O11" s="150" t="s">
        <v>37</v>
      </c>
      <c r="P11" s="288" t="s">
        <v>37</v>
      </c>
      <c r="Q11" s="76" t="s">
        <v>37</v>
      </c>
      <c r="R11" s="290" t="s">
        <v>37</v>
      </c>
      <c r="S11" s="150" t="s">
        <v>37</v>
      </c>
      <c r="T11" s="150" t="s">
        <v>37</v>
      </c>
      <c r="U11" s="149" t="s">
        <v>37</v>
      </c>
      <c r="V11" s="149" t="s">
        <v>37</v>
      </c>
      <c r="W11" s="149" t="s">
        <v>37</v>
      </c>
      <c r="X11" s="149" t="s">
        <v>498</v>
      </c>
      <c r="Y11" s="288" t="s">
        <v>37</v>
      </c>
      <c r="Z11" s="289" t="s">
        <v>37</v>
      </c>
      <c r="AA11" s="289" t="s">
        <v>37</v>
      </c>
      <c r="AB11" s="289" t="s">
        <v>498</v>
      </c>
      <c r="AC11" s="290" t="s">
        <v>37</v>
      </c>
      <c r="AD11" s="76" t="s">
        <v>37</v>
      </c>
      <c r="AE11" s="149" t="s">
        <v>37</v>
      </c>
    </row>
    <row r="12" spans="1:31" ht="15" customHeight="1" x14ac:dyDescent="0.25">
      <c r="C12" s="156" t="s">
        <v>38</v>
      </c>
      <c r="D12" s="287" t="s">
        <v>130</v>
      </c>
      <c r="E12" s="285" t="s">
        <v>116</v>
      </c>
      <c r="F12" s="75" t="s">
        <v>63</v>
      </c>
      <c r="G12" s="288" t="s">
        <v>109</v>
      </c>
      <c r="H12" s="76" t="s">
        <v>109</v>
      </c>
      <c r="I12" s="76" t="s">
        <v>109</v>
      </c>
      <c r="J12" s="291" t="s">
        <v>109</v>
      </c>
      <c r="K12" s="76" t="s">
        <v>109</v>
      </c>
      <c r="L12" s="288" t="s">
        <v>109</v>
      </c>
      <c r="M12" s="76" t="s">
        <v>109</v>
      </c>
      <c r="N12" s="291" t="s">
        <v>109</v>
      </c>
      <c r="O12" s="76" t="s">
        <v>109</v>
      </c>
      <c r="P12" s="288" t="s">
        <v>109</v>
      </c>
      <c r="Q12" s="76" t="s">
        <v>109</v>
      </c>
      <c r="R12" s="291" t="s">
        <v>109</v>
      </c>
      <c r="S12" s="76" t="s">
        <v>109</v>
      </c>
      <c r="T12" s="76" t="s">
        <v>109</v>
      </c>
      <c r="U12" s="76" t="s">
        <v>109</v>
      </c>
      <c r="V12" s="76" t="s">
        <v>109</v>
      </c>
      <c r="W12" s="76" t="s">
        <v>109</v>
      </c>
      <c r="X12" s="149" t="s">
        <v>498</v>
      </c>
      <c r="Y12" s="288" t="s">
        <v>109</v>
      </c>
      <c r="Z12" s="76" t="s">
        <v>109</v>
      </c>
      <c r="AA12" s="76" t="s">
        <v>109</v>
      </c>
      <c r="AB12" s="76" t="s">
        <v>498</v>
      </c>
      <c r="AC12" s="291" t="s">
        <v>109</v>
      </c>
      <c r="AD12" s="76" t="s">
        <v>109</v>
      </c>
      <c r="AE12" s="76" t="s">
        <v>109</v>
      </c>
    </row>
    <row r="13" spans="1:31" ht="15" customHeight="1" x14ac:dyDescent="0.25">
      <c r="C13" s="156" t="s">
        <v>41</v>
      </c>
      <c r="D13" s="287" t="s">
        <v>130</v>
      </c>
      <c r="E13" s="285" t="s">
        <v>116</v>
      </c>
      <c r="F13" s="77" t="s">
        <v>13</v>
      </c>
      <c r="G13" s="288" t="s">
        <v>109</v>
      </c>
      <c r="H13" s="76" t="s">
        <v>109</v>
      </c>
      <c r="I13" s="76" t="s">
        <v>109</v>
      </c>
      <c r="J13" s="291" t="s">
        <v>109</v>
      </c>
      <c r="K13" s="76" t="s">
        <v>109</v>
      </c>
      <c r="L13" s="288" t="s">
        <v>109</v>
      </c>
      <c r="M13" s="76" t="s">
        <v>109</v>
      </c>
      <c r="N13" s="291" t="s">
        <v>109</v>
      </c>
      <c r="O13" s="76" t="s">
        <v>109</v>
      </c>
      <c r="P13" s="288" t="s">
        <v>109</v>
      </c>
      <c r="Q13" s="76" t="s">
        <v>109</v>
      </c>
      <c r="R13" s="291" t="s">
        <v>109</v>
      </c>
      <c r="S13" s="76" t="s">
        <v>109</v>
      </c>
      <c r="T13" s="76" t="s">
        <v>109</v>
      </c>
      <c r="U13" s="76" t="s">
        <v>109</v>
      </c>
      <c r="V13" s="76" t="s">
        <v>109</v>
      </c>
      <c r="W13" s="76" t="s">
        <v>109</v>
      </c>
      <c r="X13" s="149" t="s">
        <v>498</v>
      </c>
      <c r="Y13" s="288" t="s">
        <v>109</v>
      </c>
      <c r="Z13" s="76" t="s">
        <v>109</v>
      </c>
      <c r="AA13" s="76" t="s">
        <v>109</v>
      </c>
      <c r="AB13" s="76" t="s">
        <v>498</v>
      </c>
      <c r="AC13" s="291" t="s">
        <v>109</v>
      </c>
      <c r="AD13" s="76" t="s">
        <v>109</v>
      </c>
      <c r="AE13" s="76" t="s">
        <v>109</v>
      </c>
    </row>
    <row r="14" spans="1:31" ht="15" customHeight="1" x14ac:dyDescent="0.25">
      <c r="C14" s="156" t="s">
        <v>369</v>
      </c>
      <c r="D14" s="287" t="s">
        <v>130</v>
      </c>
      <c r="E14" s="285" t="s">
        <v>110</v>
      </c>
      <c r="F14" s="78">
        <v>4.4000000000000004</v>
      </c>
      <c r="G14" s="288" t="s">
        <v>105</v>
      </c>
      <c r="H14" s="76" t="s">
        <v>105</v>
      </c>
      <c r="I14" s="76" t="s">
        <v>105</v>
      </c>
      <c r="J14" s="291" t="s">
        <v>114</v>
      </c>
      <c r="K14" s="76" t="s">
        <v>105</v>
      </c>
      <c r="L14" s="288" t="s">
        <v>105</v>
      </c>
      <c r="M14" s="76" t="s">
        <v>105</v>
      </c>
      <c r="N14" s="291" t="s">
        <v>105</v>
      </c>
      <c r="O14" s="76" t="s">
        <v>105</v>
      </c>
      <c r="P14" s="288" t="s">
        <v>105</v>
      </c>
      <c r="Q14" s="76" t="s">
        <v>105</v>
      </c>
      <c r="R14" s="291" t="s">
        <v>105</v>
      </c>
      <c r="S14" s="76" t="s">
        <v>105</v>
      </c>
      <c r="T14" s="76" t="s">
        <v>105</v>
      </c>
      <c r="U14" s="76" t="s">
        <v>105</v>
      </c>
      <c r="V14" s="76" t="s">
        <v>751</v>
      </c>
      <c r="W14" s="76" t="s">
        <v>751</v>
      </c>
      <c r="X14" s="149" t="s">
        <v>498</v>
      </c>
      <c r="Y14" s="288" t="s">
        <v>105</v>
      </c>
      <c r="Z14" s="76" t="s">
        <v>105</v>
      </c>
      <c r="AA14" s="76" t="s">
        <v>114</v>
      </c>
      <c r="AB14" s="76" t="s">
        <v>498</v>
      </c>
      <c r="AC14" s="291" t="s">
        <v>105</v>
      </c>
      <c r="AD14" s="76" t="s">
        <v>105</v>
      </c>
      <c r="AE14" s="76" t="s">
        <v>751</v>
      </c>
    </row>
    <row r="15" spans="1:31" ht="15" customHeight="1" x14ac:dyDescent="0.25">
      <c r="C15" s="156" t="s">
        <v>43</v>
      </c>
      <c r="D15" s="287" t="s">
        <v>130</v>
      </c>
      <c r="E15" s="285" t="s">
        <v>117</v>
      </c>
      <c r="F15" s="79" t="s">
        <v>261</v>
      </c>
      <c r="G15" s="288" t="s">
        <v>37</v>
      </c>
      <c r="H15" s="76" t="s">
        <v>37</v>
      </c>
      <c r="I15" s="76" t="s">
        <v>37</v>
      </c>
      <c r="J15" s="291" t="s">
        <v>37</v>
      </c>
      <c r="K15" s="76" t="s">
        <v>37</v>
      </c>
      <c r="L15" s="288" t="s">
        <v>37</v>
      </c>
      <c r="M15" s="76" t="s">
        <v>37</v>
      </c>
      <c r="N15" s="291" t="s">
        <v>37</v>
      </c>
      <c r="O15" s="76" t="s">
        <v>37</v>
      </c>
      <c r="P15" s="288" t="s">
        <v>37</v>
      </c>
      <c r="Q15" s="76" t="s">
        <v>37</v>
      </c>
      <c r="R15" s="291" t="s">
        <v>37</v>
      </c>
      <c r="S15" s="76" t="s">
        <v>37</v>
      </c>
      <c r="T15" s="76" t="s">
        <v>37</v>
      </c>
      <c r="U15" s="76" t="s">
        <v>37</v>
      </c>
      <c r="V15" s="76" t="s">
        <v>37</v>
      </c>
      <c r="W15" s="76" t="s">
        <v>37</v>
      </c>
      <c r="X15" s="149" t="s">
        <v>498</v>
      </c>
      <c r="Y15" s="288" t="s">
        <v>37</v>
      </c>
      <c r="Z15" s="76" t="s">
        <v>37</v>
      </c>
      <c r="AA15" s="76" t="s">
        <v>37</v>
      </c>
      <c r="AB15" s="76" t="s">
        <v>498</v>
      </c>
      <c r="AC15" s="291" t="s">
        <v>37</v>
      </c>
      <c r="AD15" s="76" t="s">
        <v>37</v>
      </c>
      <c r="AE15" s="76" t="s">
        <v>37</v>
      </c>
    </row>
    <row r="16" spans="1:31" ht="15" customHeight="1" x14ac:dyDescent="0.25">
      <c r="C16" s="156" t="s">
        <v>44</v>
      </c>
      <c r="D16" s="287" t="s">
        <v>130</v>
      </c>
      <c r="E16" s="285" t="s">
        <v>375</v>
      </c>
      <c r="F16" s="75" t="s">
        <v>18</v>
      </c>
      <c r="G16" s="288" t="s">
        <v>410</v>
      </c>
      <c r="H16" s="76" t="s">
        <v>410</v>
      </c>
      <c r="I16" s="76" t="s">
        <v>410</v>
      </c>
      <c r="J16" s="291" t="s">
        <v>410</v>
      </c>
      <c r="K16" s="76" t="s">
        <v>410</v>
      </c>
      <c r="L16" s="288" t="s">
        <v>410</v>
      </c>
      <c r="M16" s="76" t="s">
        <v>410</v>
      </c>
      <c r="N16" s="291" t="s">
        <v>410</v>
      </c>
      <c r="O16" s="76" t="s">
        <v>410</v>
      </c>
      <c r="P16" s="288" t="s">
        <v>410</v>
      </c>
      <c r="Q16" s="76" t="s">
        <v>410</v>
      </c>
      <c r="R16" s="291" t="s">
        <v>410</v>
      </c>
      <c r="S16" s="76" t="s">
        <v>410</v>
      </c>
      <c r="T16" s="76" t="s">
        <v>410</v>
      </c>
      <c r="U16" s="76" t="s">
        <v>410</v>
      </c>
      <c r="V16" s="76" t="s">
        <v>410</v>
      </c>
      <c r="W16" s="76" t="s">
        <v>410</v>
      </c>
      <c r="X16" s="149" t="s">
        <v>498</v>
      </c>
      <c r="Y16" s="288" t="s">
        <v>410</v>
      </c>
      <c r="Z16" s="76" t="s">
        <v>410</v>
      </c>
      <c r="AA16" s="76" t="s">
        <v>410</v>
      </c>
      <c r="AB16" s="76" t="s">
        <v>498</v>
      </c>
      <c r="AC16" s="291" t="s">
        <v>410</v>
      </c>
      <c r="AD16" s="76" t="s">
        <v>410</v>
      </c>
      <c r="AE16" s="76" t="s">
        <v>410</v>
      </c>
    </row>
    <row r="17" spans="3:31" ht="15" customHeight="1" x14ac:dyDescent="0.25">
      <c r="C17" s="156" t="s">
        <v>370</v>
      </c>
      <c r="D17" s="287" t="s">
        <v>130</v>
      </c>
      <c r="E17" s="285" t="s">
        <v>375</v>
      </c>
      <c r="F17" s="77" t="s">
        <v>13</v>
      </c>
      <c r="G17" s="288" t="s">
        <v>410</v>
      </c>
      <c r="H17" s="76" t="s">
        <v>410</v>
      </c>
      <c r="I17" s="76" t="s">
        <v>410</v>
      </c>
      <c r="J17" s="291" t="s">
        <v>410</v>
      </c>
      <c r="K17" s="76" t="s">
        <v>410</v>
      </c>
      <c r="L17" s="288" t="s">
        <v>410</v>
      </c>
      <c r="M17" s="76" t="s">
        <v>410</v>
      </c>
      <c r="N17" s="291" t="s">
        <v>410</v>
      </c>
      <c r="O17" s="76" t="s">
        <v>410</v>
      </c>
      <c r="P17" s="288" t="s">
        <v>410</v>
      </c>
      <c r="Q17" s="76" t="s">
        <v>410</v>
      </c>
      <c r="R17" s="291" t="s">
        <v>410</v>
      </c>
      <c r="S17" s="76" t="s">
        <v>410</v>
      </c>
      <c r="T17" s="76" t="s">
        <v>410</v>
      </c>
      <c r="U17" s="76" t="s">
        <v>410</v>
      </c>
      <c r="V17" s="76" t="s">
        <v>410</v>
      </c>
      <c r="W17" s="76" t="s">
        <v>410</v>
      </c>
      <c r="X17" s="149" t="s">
        <v>498</v>
      </c>
      <c r="Y17" s="288" t="s">
        <v>410</v>
      </c>
      <c r="Z17" s="76" t="s">
        <v>410</v>
      </c>
      <c r="AA17" s="76" t="s">
        <v>410</v>
      </c>
      <c r="AB17" s="76" t="s">
        <v>498</v>
      </c>
      <c r="AC17" s="291" t="s">
        <v>410</v>
      </c>
      <c r="AD17" s="76" t="s">
        <v>410</v>
      </c>
      <c r="AE17" s="76" t="s">
        <v>410</v>
      </c>
    </row>
    <row r="18" spans="3:31" ht="15" customHeight="1" x14ac:dyDescent="0.25">
      <c r="C18" s="156" t="s">
        <v>48</v>
      </c>
      <c r="D18" s="287" t="s">
        <v>130</v>
      </c>
      <c r="E18" s="285" t="s">
        <v>375</v>
      </c>
      <c r="F18" s="77" t="s">
        <v>13</v>
      </c>
      <c r="G18" s="288" t="s">
        <v>410</v>
      </c>
      <c r="H18" s="76" t="s">
        <v>410</v>
      </c>
      <c r="I18" s="76" t="s">
        <v>410</v>
      </c>
      <c r="J18" s="291" t="s">
        <v>410</v>
      </c>
      <c r="K18" s="76" t="s">
        <v>410</v>
      </c>
      <c r="L18" s="288" t="s">
        <v>410</v>
      </c>
      <c r="M18" s="76" t="s">
        <v>410</v>
      </c>
      <c r="N18" s="291" t="s">
        <v>410</v>
      </c>
      <c r="O18" s="76" t="s">
        <v>410</v>
      </c>
      <c r="P18" s="288" t="s">
        <v>410</v>
      </c>
      <c r="Q18" s="76" t="s">
        <v>410</v>
      </c>
      <c r="R18" s="291" t="s">
        <v>410</v>
      </c>
      <c r="S18" s="76" t="s">
        <v>410</v>
      </c>
      <c r="T18" s="76" t="s">
        <v>410</v>
      </c>
      <c r="U18" s="76" t="s">
        <v>410</v>
      </c>
      <c r="V18" s="76" t="s">
        <v>410</v>
      </c>
      <c r="W18" s="76" t="s">
        <v>410</v>
      </c>
      <c r="X18" s="149" t="s">
        <v>498</v>
      </c>
      <c r="Y18" s="288" t="s">
        <v>410</v>
      </c>
      <c r="Z18" s="76" t="s">
        <v>410</v>
      </c>
      <c r="AA18" s="76" t="s">
        <v>410</v>
      </c>
      <c r="AB18" s="76" t="s">
        <v>498</v>
      </c>
      <c r="AC18" s="291" t="s">
        <v>410</v>
      </c>
      <c r="AD18" s="76" t="s">
        <v>410</v>
      </c>
      <c r="AE18" s="76" t="s">
        <v>410</v>
      </c>
    </row>
    <row r="19" spans="3:31" ht="15" customHeight="1" x14ac:dyDescent="0.25">
      <c r="C19" s="156" t="s">
        <v>47</v>
      </c>
      <c r="D19" s="287" t="s">
        <v>130</v>
      </c>
      <c r="E19" s="285" t="s">
        <v>375</v>
      </c>
      <c r="F19" s="77" t="s">
        <v>13</v>
      </c>
      <c r="G19" s="288" t="s">
        <v>410</v>
      </c>
      <c r="H19" s="76" t="s">
        <v>410</v>
      </c>
      <c r="I19" s="76" t="s">
        <v>410</v>
      </c>
      <c r="J19" s="291" t="s">
        <v>410</v>
      </c>
      <c r="K19" s="76" t="s">
        <v>410</v>
      </c>
      <c r="L19" s="288" t="s">
        <v>410</v>
      </c>
      <c r="M19" s="76" t="s">
        <v>410</v>
      </c>
      <c r="N19" s="291" t="s">
        <v>410</v>
      </c>
      <c r="O19" s="76" t="s">
        <v>410</v>
      </c>
      <c r="P19" s="288" t="s">
        <v>410</v>
      </c>
      <c r="Q19" s="76" t="s">
        <v>410</v>
      </c>
      <c r="R19" s="291" t="s">
        <v>410</v>
      </c>
      <c r="S19" s="76" t="s">
        <v>410</v>
      </c>
      <c r="T19" s="76" t="s">
        <v>410</v>
      </c>
      <c r="U19" s="76" t="s">
        <v>410</v>
      </c>
      <c r="V19" s="76" t="s">
        <v>410</v>
      </c>
      <c r="W19" s="76" t="s">
        <v>410</v>
      </c>
      <c r="X19" s="149" t="s">
        <v>498</v>
      </c>
      <c r="Y19" s="288" t="s">
        <v>410</v>
      </c>
      <c r="Z19" s="76" t="s">
        <v>410</v>
      </c>
      <c r="AA19" s="76" t="s">
        <v>410</v>
      </c>
      <c r="AB19" s="76" t="s">
        <v>498</v>
      </c>
      <c r="AC19" s="291" t="s">
        <v>410</v>
      </c>
      <c r="AD19" s="76" t="s">
        <v>410</v>
      </c>
      <c r="AE19" s="76" t="s">
        <v>410</v>
      </c>
    </row>
    <row r="20" spans="3:31" ht="15" customHeight="1" x14ac:dyDescent="0.25">
      <c r="C20" s="156" t="s">
        <v>371</v>
      </c>
      <c r="D20" s="287" t="s">
        <v>130</v>
      </c>
      <c r="E20" s="285" t="s">
        <v>124</v>
      </c>
      <c r="F20" s="77" t="s">
        <v>13</v>
      </c>
      <c r="G20" s="288" t="s">
        <v>114</v>
      </c>
      <c r="H20" s="76" t="s">
        <v>114</v>
      </c>
      <c r="I20" s="76" t="s">
        <v>114</v>
      </c>
      <c r="J20" s="291" t="s">
        <v>114</v>
      </c>
      <c r="K20" s="76" t="s">
        <v>114</v>
      </c>
      <c r="L20" s="288" t="s">
        <v>114</v>
      </c>
      <c r="M20" s="76" t="s">
        <v>114</v>
      </c>
      <c r="N20" s="291" t="s">
        <v>114</v>
      </c>
      <c r="O20" s="76" t="s">
        <v>114</v>
      </c>
      <c r="P20" s="288" t="s">
        <v>114</v>
      </c>
      <c r="Q20" s="76" t="s">
        <v>114</v>
      </c>
      <c r="R20" s="291" t="s">
        <v>114</v>
      </c>
      <c r="S20" s="76" t="s">
        <v>114</v>
      </c>
      <c r="T20" s="76" t="s">
        <v>114</v>
      </c>
      <c r="U20" s="76" t="s">
        <v>114</v>
      </c>
      <c r="V20" s="76" t="s">
        <v>114</v>
      </c>
      <c r="W20" s="76" t="s">
        <v>114</v>
      </c>
      <c r="X20" s="149" t="s">
        <v>498</v>
      </c>
      <c r="Y20" s="288" t="s">
        <v>114</v>
      </c>
      <c r="Z20" s="76" t="s">
        <v>114</v>
      </c>
      <c r="AA20" s="76" t="s">
        <v>114</v>
      </c>
      <c r="AB20" s="76" t="s">
        <v>498</v>
      </c>
      <c r="AC20" s="291" t="s">
        <v>114</v>
      </c>
      <c r="AD20" s="76" t="s">
        <v>114</v>
      </c>
      <c r="AE20" s="76" t="s">
        <v>114</v>
      </c>
    </row>
    <row r="21" spans="3:31" ht="15" customHeight="1" x14ac:dyDescent="0.25">
      <c r="C21" s="156" t="s">
        <v>46</v>
      </c>
      <c r="D21" s="287" t="s">
        <v>130</v>
      </c>
      <c r="E21" s="285" t="s">
        <v>376</v>
      </c>
      <c r="F21" s="79" t="s">
        <v>269</v>
      </c>
      <c r="G21" s="288" t="s">
        <v>411</v>
      </c>
      <c r="H21" s="76" t="s">
        <v>411</v>
      </c>
      <c r="I21" s="76" t="s">
        <v>411</v>
      </c>
      <c r="J21" s="291" t="s">
        <v>411</v>
      </c>
      <c r="K21" s="76" t="s">
        <v>411</v>
      </c>
      <c r="L21" s="288" t="s">
        <v>411</v>
      </c>
      <c r="M21" s="76" t="s">
        <v>411</v>
      </c>
      <c r="N21" s="291" t="s">
        <v>411</v>
      </c>
      <c r="O21" s="76" t="s">
        <v>411</v>
      </c>
      <c r="P21" s="288" t="s">
        <v>411</v>
      </c>
      <c r="Q21" s="76" t="s">
        <v>411</v>
      </c>
      <c r="R21" s="291" t="s">
        <v>411</v>
      </c>
      <c r="S21" s="76" t="s">
        <v>411</v>
      </c>
      <c r="T21" s="76" t="s">
        <v>411</v>
      </c>
      <c r="U21" s="76" t="s">
        <v>411</v>
      </c>
      <c r="V21" s="76" t="s">
        <v>411</v>
      </c>
      <c r="W21" s="76" t="s">
        <v>411</v>
      </c>
      <c r="X21" s="149" t="s">
        <v>498</v>
      </c>
      <c r="Y21" s="288" t="s">
        <v>411</v>
      </c>
      <c r="Z21" s="76" t="s">
        <v>411</v>
      </c>
      <c r="AA21" s="76" t="s">
        <v>411</v>
      </c>
      <c r="AB21" s="76" t="s">
        <v>498</v>
      </c>
      <c r="AC21" s="291" t="s">
        <v>411</v>
      </c>
      <c r="AD21" s="76" t="s">
        <v>411</v>
      </c>
      <c r="AE21" s="76" t="s">
        <v>411</v>
      </c>
    </row>
    <row r="22" spans="3:31" ht="15" customHeight="1" x14ac:dyDescent="0.25">
      <c r="C22" s="156" t="s">
        <v>372</v>
      </c>
      <c r="D22" s="287" t="s">
        <v>130</v>
      </c>
      <c r="E22" s="285" t="s">
        <v>124</v>
      </c>
      <c r="F22" s="78" t="s">
        <v>13</v>
      </c>
      <c r="G22" s="288" t="s">
        <v>114</v>
      </c>
      <c r="H22" s="76" t="s">
        <v>114</v>
      </c>
      <c r="I22" s="76" t="s">
        <v>114</v>
      </c>
      <c r="J22" s="291" t="s">
        <v>114</v>
      </c>
      <c r="K22" s="76" t="s">
        <v>114</v>
      </c>
      <c r="L22" s="288" t="s">
        <v>114</v>
      </c>
      <c r="M22" s="76" t="s">
        <v>114</v>
      </c>
      <c r="N22" s="291" t="s">
        <v>114</v>
      </c>
      <c r="O22" s="76" t="s">
        <v>114</v>
      </c>
      <c r="P22" s="288" t="s">
        <v>114</v>
      </c>
      <c r="Q22" s="76" t="s">
        <v>114</v>
      </c>
      <c r="R22" s="291" t="s">
        <v>114</v>
      </c>
      <c r="S22" s="76" t="s">
        <v>114</v>
      </c>
      <c r="T22" s="76" t="s">
        <v>114</v>
      </c>
      <c r="U22" s="76" t="s">
        <v>114</v>
      </c>
      <c r="V22" s="76" t="s">
        <v>114</v>
      </c>
      <c r="W22" s="76" t="s">
        <v>114</v>
      </c>
      <c r="X22" s="149" t="s">
        <v>498</v>
      </c>
      <c r="Y22" s="288" t="s">
        <v>114</v>
      </c>
      <c r="Z22" s="76" t="s">
        <v>114</v>
      </c>
      <c r="AA22" s="76" t="s">
        <v>114</v>
      </c>
      <c r="AB22" s="76" t="s">
        <v>498</v>
      </c>
      <c r="AC22" s="291" t="s">
        <v>114</v>
      </c>
      <c r="AD22" s="76" t="s">
        <v>114</v>
      </c>
      <c r="AE22" s="76" t="s">
        <v>114</v>
      </c>
    </row>
    <row r="23" spans="3:31" ht="15" customHeight="1" x14ac:dyDescent="0.25">
      <c r="C23" s="156" t="s">
        <v>50</v>
      </c>
      <c r="D23" s="287" t="s">
        <v>130</v>
      </c>
      <c r="E23" s="286">
        <v>8.5000000000000006E-3</v>
      </c>
      <c r="F23" s="77" t="s">
        <v>13</v>
      </c>
      <c r="G23" s="288" t="s">
        <v>410</v>
      </c>
      <c r="H23" s="76" t="s">
        <v>410</v>
      </c>
      <c r="I23" s="76" t="s">
        <v>412</v>
      </c>
      <c r="J23" s="291" t="s">
        <v>410</v>
      </c>
      <c r="K23" s="76" t="s">
        <v>410</v>
      </c>
      <c r="L23" s="288" t="s">
        <v>410</v>
      </c>
      <c r="M23" s="76" t="s">
        <v>410</v>
      </c>
      <c r="N23" s="291" t="s">
        <v>412</v>
      </c>
      <c r="O23" s="76" t="s">
        <v>410</v>
      </c>
      <c r="P23" s="288" t="s">
        <v>410</v>
      </c>
      <c r="Q23" s="76" t="s">
        <v>410</v>
      </c>
      <c r="R23" s="291" t="s">
        <v>412</v>
      </c>
      <c r="S23" s="76" t="s">
        <v>410</v>
      </c>
      <c r="T23" s="76" t="s">
        <v>410</v>
      </c>
      <c r="U23" s="76" t="s">
        <v>412</v>
      </c>
      <c r="V23" s="76" t="s">
        <v>410</v>
      </c>
      <c r="W23" s="76" t="s">
        <v>410</v>
      </c>
      <c r="X23" s="149" t="s">
        <v>498</v>
      </c>
      <c r="Y23" s="288" t="s">
        <v>410</v>
      </c>
      <c r="Z23" s="76" t="s">
        <v>412</v>
      </c>
      <c r="AA23" s="76" t="s">
        <v>410</v>
      </c>
      <c r="AB23" s="76" t="s">
        <v>498</v>
      </c>
      <c r="AC23" s="291" t="s">
        <v>410</v>
      </c>
      <c r="AD23" s="76" t="s">
        <v>410</v>
      </c>
      <c r="AE23" s="76" t="s">
        <v>410</v>
      </c>
    </row>
    <row r="24" spans="3:31" ht="15" customHeight="1" x14ac:dyDescent="0.25">
      <c r="C24" s="156" t="s">
        <v>51</v>
      </c>
      <c r="D24" s="287" t="s">
        <v>130</v>
      </c>
      <c r="E24" s="285" t="s">
        <v>376</v>
      </c>
      <c r="F24" s="77" t="s">
        <v>13</v>
      </c>
      <c r="G24" s="288" t="s">
        <v>411</v>
      </c>
      <c r="H24" s="76" t="s">
        <v>411</v>
      </c>
      <c r="I24" s="76" t="s">
        <v>411</v>
      </c>
      <c r="J24" s="291" t="s">
        <v>411</v>
      </c>
      <c r="K24" s="76" t="s">
        <v>411</v>
      </c>
      <c r="L24" s="288" t="s">
        <v>411</v>
      </c>
      <c r="M24" s="76" t="s">
        <v>411</v>
      </c>
      <c r="N24" s="291" t="s">
        <v>411</v>
      </c>
      <c r="O24" s="76" t="s">
        <v>411</v>
      </c>
      <c r="P24" s="288" t="s">
        <v>411</v>
      </c>
      <c r="Q24" s="76" t="s">
        <v>411</v>
      </c>
      <c r="R24" s="291" t="s">
        <v>411</v>
      </c>
      <c r="S24" s="76" t="s">
        <v>411</v>
      </c>
      <c r="T24" s="76" t="s">
        <v>411</v>
      </c>
      <c r="U24" s="76" t="s">
        <v>411</v>
      </c>
      <c r="V24" s="76" t="s">
        <v>411</v>
      </c>
      <c r="W24" s="76" t="s">
        <v>411</v>
      </c>
      <c r="X24" s="149" t="s">
        <v>498</v>
      </c>
      <c r="Y24" s="288" t="s">
        <v>411</v>
      </c>
      <c r="Z24" s="76" t="s">
        <v>411</v>
      </c>
      <c r="AA24" s="76" t="s">
        <v>411</v>
      </c>
      <c r="AB24" s="76" t="s">
        <v>498</v>
      </c>
      <c r="AC24" s="291" t="s">
        <v>411</v>
      </c>
      <c r="AD24" s="76" t="s">
        <v>411</v>
      </c>
      <c r="AE24" s="76" t="s">
        <v>411</v>
      </c>
    </row>
    <row r="25" spans="3:31" ht="15" customHeight="1" x14ac:dyDescent="0.25">
      <c r="C25" s="156" t="s">
        <v>52</v>
      </c>
      <c r="D25" s="287" t="s">
        <v>130</v>
      </c>
      <c r="E25" s="285" t="s">
        <v>117</v>
      </c>
      <c r="F25" s="75" t="s">
        <v>463</v>
      </c>
      <c r="G25" s="288" t="s">
        <v>37</v>
      </c>
      <c r="H25" s="76" t="s">
        <v>37</v>
      </c>
      <c r="I25" s="76" t="s">
        <v>37</v>
      </c>
      <c r="J25" s="291" t="s">
        <v>37</v>
      </c>
      <c r="K25" s="76" t="s">
        <v>37</v>
      </c>
      <c r="L25" s="288" t="s">
        <v>37</v>
      </c>
      <c r="M25" s="76" t="s">
        <v>37</v>
      </c>
      <c r="N25" s="291" t="s">
        <v>37</v>
      </c>
      <c r="O25" s="76" t="s">
        <v>37</v>
      </c>
      <c r="P25" s="288" t="s">
        <v>37</v>
      </c>
      <c r="Q25" s="76" t="s">
        <v>37</v>
      </c>
      <c r="R25" s="291" t="s">
        <v>37</v>
      </c>
      <c r="S25" s="76" t="s">
        <v>37</v>
      </c>
      <c r="T25" s="76" t="s">
        <v>37</v>
      </c>
      <c r="U25" s="76" t="s">
        <v>37</v>
      </c>
      <c r="V25" s="76" t="s">
        <v>37</v>
      </c>
      <c r="W25" s="76" t="s">
        <v>37</v>
      </c>
      <c r="X25" s="149" t="s">
        <v>498</v>
      </c>
      <c r="Y25" s="288" t="s">
        <v>37</v>
      </c>
      <c r="Z25" s="76" t="s">
        <v>37</v>
      </c>
      <c r="AA25" s="76" t="s">
        <v>37</v>
      </c>
      <c r="AB25" s="76" t="s">
        <v>498</v>
      </c>
      <c r="AC25" s="291" t="s">
        <v>37</v>
      </c>
      <c r="AD25" s="76" t="s">
        <v>37</v>
      </c>
      <c r="AE25" s="76" t="s">
        <v>37</v>
      </c>
    </row>
    <row r="26" spans="3:31" ht="15" customHeight="1" x14ac:dyDescent="0.25">
      <c r="C26" s="156" t="s">
        <v>53</v>
      </c>
      <c r="D26" s="287" t="s">
        <v>130</v>
      </c>
      <c r="E26" s="285" t="s">
        <v>124</v>
      </c>
      <c r="F26" s="75" t="s">
        <v>462</v>
      </c>
      <c r="G26" s="288" t="s">
        <v>114</v>
      </c>
      <c r="H26" s="76" t="s">
        <v>114</v>
      </c>
      <c r="I26" s="76" t="s">
        <v>114</v>
      </c>
      <c r="J26" s="291" t="s">
        <v>114</v>
      </c>
      <c r="K26" s="76" t="s">
        <v>114</v>
      </c>
      <c r="L26" s="288" t="s">
        <v>114</v>
      </c>
      <c r="M26" s="76" t="s">
        <v>114</v>
      </c>
      <c r="N26" s="291" t="s">
        <v>114</v>
      </c>
      <c r="O26" s="76" t="s">
        <v>114</v>
      </c>
      <c r="P26" s="288" t="s">
        <v>114</v>
      </c>
      <c r="Q26" s="76" t="s">
        <v>114</v>
      </c>
      <c r="R26" s="291" t="s">
        <v>114</v>
      </c>
      <c r="S26" s="76" t="s">
        <v>114</v>
      </c>
      <c r="T26" s="76" t="s">
        <v>114</v>
      </c>
      <c r="U26" s="76" t="s">
        <v>114</v>
      </c>
      <c r="V26" s="76" t="s">
        <v>114</v>
      </c>
      <c r="W26" s="76" t="s">
        <v>114</v>
      </c>
      <c r="X26" s="149" t="s">
        <v>498</v>
      </c>
      <c r="Y26" s="288" t="s">
        <v>114</v>
      </c>
      <c r="Z26" s="76" t="s">
        <v>114</v>
      </c>
      <c r="AA26" s="76" t="s">
        <v>114</v>
      </c>
      <c r="AB26" s="76" t="s">
        <v>498</v>
      </c>
      <c r="AC26" s="291" t="s">
        <v>114</v>
      </c>
      <c r="AD26" s="76" t="s">
        <v>114</v>
      </c>
      <c r="AE26" s="76" t="s">
        <v>114</v>
      </c>
    </row>
    <row r="27" spans="3:31" ht="15" customHeight="1" x14ac:dyDescent="0.25">
      <c r="C27" s="156" t="s">
        <v>55</v>
      </c>
      <c r="D27" s="287" t="s">
        <v>130</v>
      </c>
      <c r="E27" s="285" t="s">
        <v>375</v>
      </c>
      <c r="F27" s="77" t="s">
        <v>13</v>
      </c>
      <c r="G27" s="288" t="s">
        <v>410</v>
      </c>
      <c r="H27" s="76" t="s">
        <v>410</v>
      </c>
      <c r="I27" s="76" t="s">
        <v>410</v>
      </c>
      <c r="J27" s="291" t="s">
        <v>410</v>
      </c>
      <c r="K27" s="76" t="s">
        <v>410</v>
      </c>
      <c r="L27" s="288" t="s">
        <v>410</v>
      </c>
      <c r="M27" s="76" t="s">
        <v>410</v>
      </c>
      <c r="N27" s="291" t="s">
        <v>410</v>
      </c>
      <c r="O27" s="76" t="s">
        <v>410</v>
      </c>
      <c r="P27" s="288" t="s">
        <v>410</v>
      </c>
      <c r="Q27" s="76" t="s">
        <v>410</v>
      </c>
      <c r="R27" s="291" t="s">
        <v>410</v>
      </c>
      <c r="S27" s="76" t="s">
        <v>410</v>
      </c>
      <c r="T27" s="76" t="s">
        <v>410</v>
      </c>
      <c r="U27" s="76" t="s">
        <v>410</v>
      </c>
      <c r="V27" s="76" t="s">
        <v>410</v>
      </c>
      <c r="W27" s="76" t="s">
        <v>410</v>
      </c>
      <c r="X27" s="149" t="s">
        <v>498</v>
      </c>
      <c r="Y27" s="288" t="s">
        <v>410</v>
      </c>
      <c r="Z27" s="76" t="s">
        <v>410</v>
      </c>
      <c r="AA27" s="76" t="s">
        <v>410</v>
      </c>
      <c r="AB27" s="76" t="s">
        <v>498</v>
      </c>
      <c r="AC27" s="291" t="s">
        <v>410</v>
      </c>
      <c r="AD27" s="76" t="s">
        <v>410</v>
      </c>
      <c r="AE27" s="76" t="s">
        <v>410</v>
      </c>
    </row>
    <row r="28" spans="3:31" ht="15" customHeight="1" x14ac:dyDescent="0.25">
      <c r="C28" s="156" t="s">
        <v>56</v>
      </c>
      <c r="D28" s="287" t="s">
        <v>130</v>
      </c>
      <c r="E28" s="285" t="s">
        <v>116</v>
      </c>
      <c r="F28" s="78" t="s">
        <v>13</v>
      </c>
      <c r="G28" s="288" t="s">
        <v>109</v>
      </c>
      <c r="H28" s="76" t="s">
        <v>109</v>
      </c>
      <c r="I28" s="76" t="s">
        <v>109</v>
      </c>
      <c r="J28" s="291" t="s">
        <v>109</v>
      </c>
      <c r="K28" s="76" t="s">
        <v>109</v>
      </c>
      <c r="L28" s="288" t="s">
        <v>109</v>
      </c>
      <c r="M28" s="76" t="s">
        <v>109</v>
      </c>
      <c r="N28" s="291" t="s">
        <v>109</v>
      </c>
      <c r="O28" s="76" t="s">
        <v>109</v>
      </c>
      <c r="P28" s="288" t="s">
        <v>109</v>
      </c>
      <c r="Q28" s="76" t="s">
        <v>109</v>
      </c>
      <c r="R28" s="291" t="s">
        <v>109</v>
      </c>
      <c r="S28" s="76" t="s">
        <v>109</v>
      </c>
      <c r="T28" s="76" t="s">
        <v>109</v>
      </c>
      <c r="U28" s="76" t="s">
        <v>109</v>
      </c>
      <c r="V28" s="76" t="s">
        <v>109</v>
      </c>
      <c r="W28" s="76" t="s">
        <v>109</v>
      </c>
      <c r="X28" s="149" t="s">
        <v>498</v>
      </c>
      <c r="Y28" s="288" t="s">
        <v>109</v>
      </c>
      <c r="Z28" s="76" t="s">
        <v>109</v>
      </c>
      <c r="AA28" s="76" t="s">
        <v>109</v>
      </c>
      <c r="AB28" s="76" t="s">
        <v>498</v>
      </c>
      <c r="AC28" s="291" t="s">
        <v>109</v>
      </c>
      <c r="AD28" s="76" t="s">
        <v>109</v>
      </c>
      <c r="AE28" s="76" t="s">
        <v>109</v>
      </c>
    </row>
    <row r="29" spans="3:31" ht="15" customHeight="1" x14ac:dyDescent="0.25">
      <c r="C29" s="156" t="s">
        <v>57</v>
      </c>
      <c r="D29" s="287" t="s">
        <v>130</v>
      </c>
      <c r="E29" s="285" t="s">
        <v>116</v>
      </c>
      <c r="F29" s="78" t="s">
        <v>461</v>
      </c>
      <c r="G29" s="288" t="s">
        <v>109</v>
      </c>
      <c r="H29" s="76" t="s">
        <v>109</v>
      </c>
      <c r="I29" s="76" t="s">
        <v>109</v>
      </c>
      <c r="J29" s="291" t="s">
        <v>109</v>
      </c>
      <c r="K29" s="76" t="s">
        <v>109</v>
      </c>
      <c r="L29" s="288">
        <v>0.23</v>
      </c>
      <c r="M29" s="219">
        <v>0.12</v>
      </c>
      <c r="N29" s="291" t="s">
        <v>109</v>
      </c>
      <c r="O29" s="76" t="s">
        <v>109</v>
      </c>
      <c r="P29" s="288" t="s">
        <v>109</v>
      </c>
      <c r="Q29" s="76" t="s">
        <v>109</v>
      </c>
      <c r="R29" s="291" t="s">
        <v>109</v>
      </c>
      <c r="S29" s="76" t="s">
        <v>109</v>
      </c>
      <c r="T29" s="76" t="s">
        <v>109</v>
      </c>
      <c r="U29" s="76" t="s">
        <v>109</v>
      </c>
      <c r="V29" s="76" t="s">
        <v>109</v>
      </c>
      <c r="W29" s="76" t="s">
        <v>109</v>
      </c>
      <c r="X29" s="149" t="s">
        <v>498</v>
      </c>
      <c r="Y29" s="288" t="s">
        <v>109</v>
      </c>
      <c r="Z29" s="76" t="s">
        <v>109</v>
      </c>
      <c r="AA29" s="76" t="s">
        <v>109</v>
      </c>
      <c r="AB29" s="76" t="s">
        <v>498</v>
      </c>
      <c r="AC29" s="291" t="s">
        <v>109</v>
      </c>
      <c r="AD29" s="76" t="s">
        <v>109</v>
      </c>
      <c r="AE29" s="76" t="s">
        <v>109</v>
      </c>
    </row>
    <row r="30" spans="3:31" ht="15" customHeight="1" x14ac:dyDescent="0.25">
      <c r="C30" s="156" t="s">
        <v>58</v>
      </c>
      <c r="D30" s="287" t="s">
        <v>130</v>
      </c>
      <c r="E30" s="285" t="s">
        <v>124</v>
      </c>
      <c r="F30" s="77">
        <v>0.4</v>
      </c>
      <c r="G30" s="288" t="s">
        <v>114</v>
      </c>
      <c r="H30" s="76" t="s">
        <v>114</v>
      </c>
      <c r="I30" s="76" t="s">
        <v>114</v>
      </c>
      <c r="J30" s="291" t="s">
        <v>114</v>
      </c>
      <c r="K30" s="76" t="s">
        <v>114</v>
      </c>
      <c r="L30" s="288" t="s">
        <v>114</v>
      </c>
      <c r="M30" s="76" t="s">
        <v>114</v>
      </c>
      <c r="N30" s="291" t="s">
        <v>114</v>
      </c>
      <c r="O30" s="76" t="s">
        <v>114</v>
      </c>
      <c r="P30" s="288" t="s">
        <v>114</v>
      </c>
      <c r="Q30" s="76" t="s">
        <v>114</v>
      </c>
      <c r="R30" s="291" t="s">
        <v>114</v>
      </c>
      <c r="S30" s="76" t="s">
        <v>114</v>
      </c>
      <c r="T30" s="76" t="s">
        <v>114</v>
      </c>
      <c r="U30" s="76" t="s">
        <v>114</v>
      </c>
      <c r="V30" s="76" t="s">
        <v>114</v>
      </c>
      <c r="W30" s="76" t="s">
        <v>114</v>
      </c>
      <c r="X30" s="149" t="s">
        <v>498</v>
      </c>
      <c r="Y30" s="288" t="s">
        <v>114</v>
      </c>
      <c r="Z30" s="76" t="s">
        <v>114</v>
      </c>
      <c r="AA30" s="76" t="s">
        <v>114</v>
      </c>
      <c r="AB30" s="76" t="s">
        <v>498</v>
      </c>
      <c r="AC30" s="291" t="s">
        <v>114</v>
      </c>
      <c r="AD30" s="76" t="s">
        <v>114</v>
      </c>
      <c r="AE30" s="76" t="s">
        <v>114</v>
      </c>
    </row>
    <row r="31" spans="3:31" ht="15" customHeight="1" x14ac:dyDescent="0.25">
      <c r="C31" s="156" t="s">
        <v>373</v>
      </c>
      <c r="D31" s="287" t="s">
        <v>130</v>
      </c>
      <c r="E31" s="285" t="s">
        <v>124</v>
      </c>
      <c r="F31" s="77" t="s">
        <v>13</v>
      </c>
      <c r="G31" s="288" t="s">
        <v>114</v>
      </c>
      <c r="H31" s="76" t="s">
        <v>114</v>
      </c>
      <c r="I31" s="76" t="s">
        <v>114</v>
      </c>
      <c r="J31" s="291" t="s">
        <v>114</v>
      </c>
      <c r="K31" s="76" t="s">
        <v>114</v>
      </c>
      <c r="L31" s="288" t="s">
        <v>114</v>
      </c>
      <c r="M31" s="76" t="s">
        <v>114</v>
      </c>
      <c r="N31" s="291" t="s">
        <v>114</v>
      </c>
      <c r="O31" s="76" t="s">
        <v>114</v>
      </c>
      <c r="P31" s="288" t="s">
        <v>114</v>
      </c>
      <c r="Q31" s="76" t="s">
        <v>114</v>
      </c>
      <c r="R31" s="291" t="s">
        <v>114</v>
      </c>
      <c r="S31" s="76" t="s">
        <v>114</v>
      </c>
      <c r="T31" s="76" t="s">
        <v>114</v>
      </c>
      <c r="U31" s="76" t="s">
        <v>114</v>
      </c>
      <c r="V31" s="76" t="s">
        <v>114</v>
      </c>
      <c r="W31" s="76" t="s">
        <v>114</v>
      </c>
      <c r="X31" s="149" t="s">
        <v>498</v>
      </c>
      <c r="Y31" s="288" t="s">
        <v>114</v>
      </c>
      <c r="Z31" s="76" t="s">
        <v>114</v>
      </c>
      <c r="AA31" s="76" t="s">
        <v>114</v>
      </c>
      <c r="AB31" s="76" t="s">
        <v>498</v>
      </c>
      <c r="AC31" s="291" t="s">
        <v>114</v>
      </c>
      <c r="AD31" s="76" t="s">
        <v>114</v>
      </c>
      <c r="AE31" s="76" t="s">
        <v>114</v>
      </c>
    </row>
    <row r="32" spans="3:31" ht="15" customHeight="1" x14ac:dyDescent="0.25">
      <c r="C32" s="156" t="s">
        <v>59</v>
      </c>
      <c r="D32" s="287" t="s">
        <v>130</v>
      </c>
      <c r="E32" s="285" t="s">
        <v>121</v>
      </c>
      <c r="F32" s="75" t="s">
        <v>460</v>
      </c>
      <c r="G32" s="288" t="s">
        <v>14</v>
      </c>
      <c r="H32" s="76" t="s">
        <v>14</v>
      </c>
      <c r="I32" s="76" t="s">
        <v>14</v>
      </c>
      <c r="J32" s="291" t="s">
        <v>14</v>
      </c>
      <c r="K32" s="76" t="s">
        <v>14</v>
      </c>
      <c r="L32" s="288" t="s">
        <v>14</v>
      </c>
      <c r="M32" s="76" t="s">
        <v>14</v>
      </c>
      <c r="N32" s="291" t="s">
        <v>14</v>
      </c>
      <c r="O32" s="76" t="s">
        <v>14</v>
      </c>
      <c r="P32" s="288" t="s">
        <v>14</v>
      </c>
      <c r="Q32" s="76" t="s">
        <v>14</v>
      </c>
      <c r="R32" s="291" t="s">
        <v>14</v>
      </c>
      <c r="S32" s="76" t="s">
        <v>14</v>
      </c>
      <c r="T32" s="76" t="s">
        <v>14</v>
      </c>
      <c r="U32" s="76" t="s">
        <v>14</v>
      </c>
      <c r="V32" s="76" t="s">
        <v>14</v>
      </c>
      <c r="W32" s="76" t="s">
        <v>14</v>
      </c>
      <c r="X32" s="149" t="s">
        <v>498</v>
      </c>
      <c r="Y32" s="288" t="s">
        <v>14</v>
      </c>
      <c r="Z32" s="76" t="s">
        <v>14</v>
      </c>
      <c r="AA32" s="76" t="s">
        <v>14</v>
      </c>
      <c r="AB32" s="76" t="s">
        <v>498</v>
      </c>
      <c r="AC32" s="291" t="s">
        <v>14</v>
      </c>
      <c r="AD32" s="76" t="s">
        <v>14</v>
      </c>
      <c r="AE32" s="76" t="s">
        <v>14</v>
      </c>
    </row>
    <row r="33" spans="3:31" ht="15" customHeight="1" x14ac:dyDescent="0.25">
      <c r="C33" s="156" t="s">
        <v>374</v>
      </c>
      <c r="D33" s="287" t="s">
        <v>130</v>
      </c>
      <c r="E33" s="285" t="s">
        <v>110</v>
      </c>
      <c r="F33" s="77">
        <v>3.4</v>
      </c>
      <c r="G33" s="288" t="s">
        <v>105</v>
      </c>
      <c r="H33" s="76" t="s">
        <v>105</v>
      </c>
      <c r="I33" s="76" t="s">
        <v>105</v>
      </c>
      <c r="J33" s="291" t="s">
        <v>105</v>
      </c>
      <c r="K33" s="76" t="s">
        <v>105</v>
      </c>
      <c r="L33" s="288" t="s">
        <v>105</v>
      </c>
      <c r="M33" s="76" t="s">
        <v>105</v>
      </c>
      <c r="N33" s="291" t="s">
        <v>105</v>
      </c>
      <c r="O33" s="76" t="s">
        <v>105</v>
      </c>
      <c r="P33" s="288" t="s">
        <v>105</v>
      </c>
      <c r="Q33" s="76" t="s">
        <v>105</v>
      </c>
      <c r="R33" s="291" t="s">
        <v>105</v>
      </c>
      <c r="S33" s="76" t="s">
        <v>105</v>
      </c>
      <c r="T33" s="76" t="s">
        <v>105</v>
      </c>
      <c r="U33" s="76" t="s">
        <v>105</v>
      </c>
      <c r="V33" s="76" t="s">
        <v>105</v>
      </c>
      <c r="W33" s="76" t="s">
        <v>105</v>
      </c>
      <c r="X33" s="149" t="s">
        <v>498</v>
      </c>
      <c r="Y33" s="288" t="s">
        <v>105</v>
      </c>
      <c r="Z33" s="76" t="s">
        <v>105</v>
      </c>
      <c r="AA33" s="76" t="s">
        <v>105</v>
      </c>
      <c r="AB33" s="76" t="s">
        <v>498</v>
      </c>
      <c r="AC33" s="291" t="s">
        <v>105</v>
      </c>
      <c r="AD33" s="76" t="s">
        <v>105</v>
      </c>
      <c r="AE33" s="76" t="s">
        <v>105</v>
      </c>
    </row>
    <row r="34" spans="3:31" ht="27.65" customHeight="1" x14ac:dyDescent="0.25">
      <c r="C34" s="126" t="s">
        <v>95</v>
      </c>
    </row>
    <row r="35" spans="3:31" ht="20.149999999999999" customHeight="1" x14ac:dyDescent="0.25">
      <c r="C35" s="38" t="s">
        <v>40</v>
      </c>
      <c r="D35" s="63" t="s">
        <v>746</v>
      </c>
      <c r="E35" s="63"/>
      <c r="F35" s="63"/>
      <c r="G35" s="58"/>
      <c r="H35" s="58"/>
      <c r="I35" s="58"/>
      <c r="J35" s="58"/>
      <c r="K35" s="58"/>
      <c r="L35" s="58"/>
      <c r="M35" s="58"/>
      <c r="N35" s="58"/>
      <c r="O35" s="58"/>
      <c r="P35" s="181"/>
      <c r="Q35" s="97"/>
      <c r="R35" s="97"/>
      <c r="S35" s="181"/>
      <c r="T35" s="97"/>
      <c r="U35" s="235"/>
      <c r="V35" s="239"/>
      <c r="W35" s="239"/>
      <c r="X35" s="97"/>
      <c r="Y35" s="181"/>
    </row>
    <row r="36" spans="3:31" ht="20.149999999999999" customHeight="1" x14ac:dyDescent="0.25">
      <c r="C36" s="38" t="s">
        <v>244</v>
      </c>
      <c r="D36" s="63" t="s">
        <v>775</v>
      </c>
      <c r="E36" s="63"/>
      <c r="F36" s="63"/>
      <c r="G36" s="58"/>
      <c r="H36" s="58"/>
      <c r="I36" s="58"/>
      <c r="J36" s="58"/>
      <c r="K36" s="58"/>
      <c r="L36" s="58"/>
      <c r="M36" s="58"/>
      <c r="N36" s="58"/>
      <c r="O36" s="58"/>
      <c r="P36" s="259"/>
      <c r="Q36" s="259"/>
      <c r="R36" s="259"/>
      <c r="S36" s="259"/>
      <c r="T36" s="259"/>
      <c r="U36" s="259"/>
      <c r="V36" s="259"/>
      <c r="W36" s="259"/>
      <c r="X36" s="259"/>
      <c r="Y36" s="259"/>
    </row>
    <row r="37" spans="3:31" ht="20.149999999999999" customHeight="1" x14ac:dyDescent="0.25">
      <c r="C37" s="40" t="s">
        <v>113</v>
      </c>
      <c r="D37" s="200" t="s">
        <v>489</v>
      </c>
      <c r="E37" s="200"/>
      <c r="F37" s="200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</row>
    <row r="38" spans="3:31" ht="20.149999999999999" customHeight="1" x14ac:dyDescent="0.25">
      <c r="C38" s="203" t="s">
        <v>131</v>
      </c>
      <c r="D38" s="182" t="s">
        <v>740</v>
      </c>
      <c r="E38" s="182"/>
      <c r="F38" s="66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</row>
    <row r="39" spans="3:31" ht="20.149999999999999" customHeight="1" x14ac:dyDescent="0.25">
      <c r="C39" s="203" t="s">
        <v>132</v>
      </c>
      <c r="D39" s="182" t="s">
        <v>741</v>
      </c>
      <c r="E39" s="182"/>
      <c r="F39" s="66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</row>
    <row r="40" spans="3:31" ht="20.149999999999999" customHeight="1" x14ac:dyDescent="0.25">
      <c r="C40" s="4" t="s">
        <v>13</v>
      </c>
      <c r="D40" s="182" t="s">
        <v>743</v>
      </c>
      <c r="E40" s="182"/>
      <c r="F40" s="66"/>
      <c r="G40" s="182"/>
      <c r="H40" s="98"/>
      <c r="I40" s="182"/>
      <c r="J40" s="182"/>
      <c r="K40" s="98"/>
      <c r="L40" s="182"/>
      <c r="M40" s="98"/>
      <c r="N40" s="98"/>
      <c r="O40" s="98"/>
      <c r="P40" s="182"/>
      <c r="Q40" s="98"/>
      <c r="R40" s="98"/>
      <c r="S40" s="182"/>
      <c r="T40" s="98"/>
      <c r="U40" s="182"/>
      <c r="V40" s="182"/>
      <c r="W40" s="182"/>
      <c r="X40" s="98"/>
      <c r="Y40" s="182"/>
      <c r="Z40" s="66"/>
      <c r="AA40" s="66"/>
      <c r="AB40" s="182"/>
      <c r="AC40" s="66"/>
    </row>
    <row r="41" spans="3:31" ht="20.149999999999999" customHeight="1" x14ac:dyDescent="0.25">
      <c r="C41" s="4" t="s">
        <v>98</v>
      </c>
      <c r="D41" s="71" t="s">
        <v>742</v>
      </c>
      <c r="E41" s="71"/>
      <c r="F41" s="66"/>
      <c r="G41" s="182"/>
      <c r="H41" s="98"/>
      <c r="I41" s="182"/>
      <c r="J41" s="182"/>
      <c r="K41" s="98"/>
      <c r="L41" s="182"/>
      <c r="M41" s="98"/>
      <c r="N41" s="98"/>
      <c r="O41" s="98"/>
      <c r="P41" s="182"/>
      <c r="Q41" s="98"/>
      <c r="R41" s="98"/>
      <c r="S41" s="182"/>
      <c r="T41" s="98"/>
      <c r="U41" s="182"/>
      <c r="V41" s="182"/>
      <c r="W41" s="182"/>
      <c r="X41" s="98"/>
      <c r="Y41" s="182"/>
      <c r="Z41" s="66"/>
      <c r="AA41" s="66"/>
      <c r="AB41" s="182"/>
      <c r="AC41" s="66"/>
    </row>
    <row r="42" spans="3:31" ht="20.149999999999999" customHeight="1" x14ac:dyDescent="0.25">
      <c r="C42" s="4" t="s">
        <v>15</v>
      </c>
      <c r="D42" s="182" t="s">
        <v>744</v>
      </c>
      <c r="E42" s="182"/>
      <c r="F42" s="66"/>
      <c r="G42" s="182"/>
      <c r="H42" s="98"/>
      <c r="I42" s="182"/>
      <c r="J42" s="182"/>
      <c r="K42" s="98"/>
      <c r="L42" s="182"/>
      <c r="M42" s="98"/>
      <c r="N42" s="98"/>
      <c r="O42" s="98"/>
      <c r="P42" s="182"/>
      <c r="Q42" s="98"/>
      <c r="R42" s="98"/>
      <c r="S42" s="182"/>
      <c r="T42" s="98"/>
      <c r="U42" s="182"/>
      <c r="V42" s="182"/>
      <c r="W42" s="182"/>
      <c r="X42" s="98"/>
      <c r="Y42" s="182"/>
      <c r="Z42" s="66"/>
      <c r="AA42" s="66"/>
      <c r="AB42" s="182"/>
      <c r="AC42" s="66"/>
    </row>
    <row r="43" spans="3:31" ht="20.149999999999999" customHeight="1" x14ac:dyDescent="0.25">
      <c r="C43" s="4" t="s">
        <v>1</v>
      </c>
      <c r="D43" s="182" t="s">
        <v>103</v>
      </c>
      <c r="E43" s="182"/>
      <c r="F43" s="66"/>
      <c r="G43" s="182"/>
      <c r="H43" s="98"/>
      <c r="I43" s="182"/>
      <c r="J43" s="182"/>
      <c r="K43" s="98"/>
      <c r="L43" s="182"/>
      <c r="M43" s="98"/>
      <c r="N43" s="98"/>
      <c r="O43" s="98"/>
      <c r="P43" s="182"/>
      <c r="Q43" s="98"/>
      <c r="R43" s="98"/>
      <c r="S43" s="182"/>
      <c r="T43" s="98"/>
      <c r="U43" s="182"/>
      <c r="V43" s="182"/>
      <c r="W43" s="182"/>
      <c r="X43" s="98"/>
      <c r="Y43" s="182"/>
      <c r="Z43" s="66"/>
      <c r="AA43" s="66"/>
      <c r="AB43" s="182"/>
      <c r="AC43" s="66"/>
    </row>
    <row r="44" spans="3:31" ht="20.149999999999999" customHeight="1" x14ac:dyDescent="0.25">
      <c r="C44" s="44" t="s">
        <v>198</v>
      </c>
      <c r="D44" s="182" t="s">
        <v>104</v>
      </c>
      <c r="E44" s="201"/>
    </row>
    <row r="45" spans="3:31" ht="20.149999999999999" customHeight="1" x14ac:dyDescent="0.25">
      <c r="C45" s="4" t="s">
        <v>101</v>
      </c>
      <c r="D45" s="182" t="s">
        <v>102</v>
      </c>
      <c r="E45" s="201"/>
    </row>
    <row r="46" spans="3:31" ht="20.149999999999999" customHeight="1" x14ac:dyDescent="0.25">
      <c r="C46" s="202" t="s">
        <v>498</v>
      </c>
      <c r="D46" s="201" t="s">
        <v>499</v>
      </c>
      <c r="E46" s="201"/>
    </row>
  </sheetData>
  <mergeCells count="9">
    <mergeCell ref="P5:R5"/>
    <mergeCell ref="S5:X5"/>
    <mergeCell ref="Y5:AC5"/>
    <mergeCell ref="AD5:AE5"/>
    <mergeCell ref="D5:D9"/>
    <mergeCell ref="E5:E9"/>
    <mergeCell ref="F5:F9"/>
    <mergeCell ref="G5:J5"/>
    <mergeCell ref="L5:N5"/>
  </mergeCells>
  <printOptions horizontalCentered="1"/>
  <pageMargins left="0.70866141732283505" right="0.70866141732283505" top="1.69291338582677" bottom="0.74803149606299202" header="0.66929133858267698" footer="0.31496062992126"/>
  <pageSetup paperSize="17" scale="60" fitToWidth="0" orientation="landscape" r:id="rId1"/>
  <headerFooter alignWithMargins="0">
    <oddHeader>&amp;L&amp;"Arial,Bold"&amp;K04+000Table 3
Groundwater Analytical Results
Polycyclic Aromatic Hydrocarbons (PAHs)&amp;R&amp;G</oddHeader>
    <oddFooter>&amp;L&amp;8Project No. 102089-002&amp;R&amp;8&amp;P/&amp;N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66"/>
  <sheetViews>
    <sheetView view="pageLayout" topLeftCell="C4" zoomScaleNormal="90" zoomScaleSheetLayoutView="130" workbookViewId="0">
      <selection activeCell="G5" sqref="G5:AE5"/>
    </sheetView>
  </sheetViews>
  <sheetFormatPr defaultColWidth="8.81640625" defaultRowHeight="11.5" x14ac:dyDescent="0.25"/>
  <cols>
    <col min="1" max="1" width="4.453125" style="6" hidden="1" customWidth="1"/>
    <col min="2" max="2" width="25.7265625" style="6" hidden="1" customWidth="1"/>
    <col min="3" max="3" width="25.26953125" style="6" bestFit="1" customWidth="1"/>
    <col min="4" max="4" width="7.81640625" style="6" customWidth="1"/>
    <col min="5" max="5" width="10.81640625" style="6" customWidth="1"/>
    <col min="6" max="6" width="23.1796875" style="6" customWidth="1"/>
    <col min="7" max="23" width="10.7265625" style="6" customWidth="1"/>
    <col min="24" max="24" width="4.453125" style="6" customWidth="1"/>
    <col min="25" max="27" width="10.7265625" style="6" customWidth="1"/>
    <col min="28" max="28" width="4.453125" style="6" customWidth="1"/>
    <col min="29" max="29" width="10.1796875" style="6" bestFit="1" customWidth="1"/>
    <col min="30" max="30" width="10.7265625" style="6" customWidth="1"/>
    <col min="31" max="31" width="10.1796875" style="6" bestFit="1" customWidth="1"/>
    <col min="32" max="16384" width="8.81640625" style="6"/>
  </cols>
  <sheetData>
    <row r="1" spans="1:31" s="21" customFormat="1" ht="33" hidden="1" customHeight="1" thickTop="1" x14ac:dyDescent="0.4">
      <c r="A1" s="20"/>
      <c r="B1" s="20"/>
      <c r="C1" s="25"/>
      <c r="D1" s="25"/>
      <c r="E1" s="25"/>
      <c r="F1" s="25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1:31" ht="13.5" hidden="1" customHeight="1" x14ac:dyDescent="0.25">
      <c r="A2" s="9"/>
      <c r="B2" s="9"/>
      <c r="C2" s="27"/>
      <c r="D2" s="28"/>
      <c r="E2" s="28"/>
      <c r="F2" s="28"/>
      <c r="G2" s="37"/>
      <c r="H2" s="37"/>
      <c r="I2" s="2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223"/>
      <c r="V2" s="237"/>
      <c r="W2" s="237"/>
      <c r="X2" s="37"/>
    </row>
    <row r="3" spans="1:31" s="1" customFormat="1" ht="12" hidden="1" customHeight="1" x14ac:dyDescent="0.25">
      <c r="C3" s="4" t="s">
        <v>1</v>
      </c>
      <c r="D3" s="3" t="s">
        <v>103</v>
      </c>
      <c r="E3" s="3"/>
      <c r="F3" s="3"/>
    </row>
    <row r="4" spans="1:31" s="1" customFormat="1" ht="12" customHeight="1" x14ac:dyDescent="0.25">
      <c r="C4" s="4"/>
      <c r="D4" s="182"/>
      <c r="E4" s="182"/>
      <c r="F4" s="182"/>
    </row>
    <row r="5" spans="1:31" s="1" customFormat="1" ht="18" customHeight="1" x14ac:dyDescent="0.25">
      <c r="C5" s="317" t="s">
        <v>774</v>
      </c>
      <c r="D5" s="458" t="s">
        <v>0</v>
      </c>
      <c r="E5" s="469" t="s">
        <v>101</v>
      </c>
      <c r="F5" s="460" t="s">
        <v>739</v>
      </c>
      <c r="G5" s="446" t="s">
        <v>522</v>
      </c>
      <c r="H5" s="464"/>
      <c r="I5" s="464"/>
      <c r="J5" s="447"/>
      <c r="K5" s="371" t="s">
        <v>525</v>
      </c>
      <c r="L5" s="446" t="s">
        <v>528</v>
      </c>
      <c r="M5" s="464"/>
      <c r="N5" s="447"/>
      <c r="O5" s="369" t="s">
        <v>531</v>
      </c>
      <c r="P5" s="446" t="s">
        <v>534</v>
      </c>
      <c r="Q5" s="464"/>
      <c r="R5" s="447"/>
      <c r="S5" s="446" t="s">
        <v>540</v>
      </c>
      <c r="T5" s="464"/>
      <c r="U5" s="464"/>
      <c r="V5" s="464"/>
      <c r="W5" s="464"/>
      <c r="X5" s="447"/>
      <c r="Y5" s="446" t="s">
        <v>543</v>
      </c>
      <c r="Z5" s="464"/>
      <c r="AA5" s="464"/>
      <c r="AB5" s="464"/>
      <c r="AC5" s="447"/>
      <c r="AD5" s="446" t="s">
        <v>552</v>
      </c>
      <c r="AE5" s="464"/>
    </row>
    <row r="6" spans="1:31" s="1" customFormat="1" ht="18" customHeight="1" x14ac:dyDescent="0.25">
      <c r="C6" s="115" t="s">
        <v>2</v>
      </c>
      <c r="D6" s="459"/>
      <c r="E6" s="470"/>
      <c r="F6" s="461"/>
      <c r="G6" s="353">
        <v>41898</v>
      </c>
      <c r="H6" s="350">
        <v>42211</v>
      </c>
      <c r="I6" s="350">
        <v>42583</v>
      </c>
      <c r="J6" s="354">
        <v>42946</v>
      </c>
      <c r="K6" s="354">
        <v>42211</v>
      </c>
      <c r="L6" s="350">
        <v>41899</v>
      </c>
      <c r="M6" s="350">
        <v>42211</v>
      </c>
      <c r="N6" s="350">
        <v>42584</v>
      </c>
      <c r="O6" s="352">
        <v>42211</v>
      </c>
      <c r="P6" s="350">
        <v>41899</v>
      </c>
      <c r="Q6" s="350">
        <v>42211</v>
      </c>
      <c r="R6" s="350">
        <v>42584</v>
      </c>
      <c r="S6" s="353">
        <v>41905</v>
      </c>
      <c r="T6" s="350">
        <v>42211</v>
      </c>
      <c r="U6" s="350">
        <v>42585</v>
      </c>
      <c r="V6" s="350">
        <v>42953</v>
      </c>
      <c r="W6" s="350">
        <v>42953</v>
      </c>
      <c r="X6" s="354" t="s">
        <v>753</v>
      </c>
      <c r="Y6" s="350">
        <v>42211</v>
      </c>
      <c r="Z6" s="350">
        <v>42585</v>
      </c>
      <c r="AA6" s="350">
        <v>42585</v>
      </c>
      <c r="AB6" s="350"/>
      <c r="AC6" s="354">
        <v>42955</v>
      </c>
      <c r="AD6" s="353">
        <v>42211</v>
      </c>
      <c r="AE6" s="350">
        <v>42953</v>
      </c>
    </row>
    <row r="7" spans="1:31" ht="54" customHeight="1" x14ac:dyDescent="0.25">
      <c r="C7" s="116" t="s">
        <v>3</v>
      </c>
      <c r="D7" s="459"/>
      <c r="E7" s="470"/>
      <c r="F7" s="461"/>
      <c r="G7" s="248" t="s">
        <v>522</v>
      </c>
      <c r="H7" s="250" t="s">
        <v>522</v>
      </c>
      <c r="I7" s="250" t="s">
        <v>522</v>
      </c>
      <c r="J7" s="251" t="s">
        <v>522</v>
      </c>
      <c r="K7" s="208" t="s">
        <v>525</v>
      </c>
      <c r="L7" s="250" t="s">
        <v>528</v>
      </c>
      <c r="M7" s="250" t="s">
        <v>528</v>
      </c>
      <c r="N7" s="251" t="s">
        <v>528</v>
      </c>
      <c r="O7" s="123" t="s">
        <v>531</v>
      </c>
      <c r="P7" s="250" t="s">
        <v>534</v>
      </c>
      <c r="Q7" s="250" t="s">
        <v>534</v>
      </c>
      <c r="R7" s="250" t="s">
        <v>534</v>
      </c>
      <c r="S7" s="248" t="s">
        <v>540</v>
      </c>
      <c r="T7" s="250" t="s">
        <v>540</v>
      </c>
      <c r="U7" s="250" t="s">
        <v>540</v>
      </c>
      <c r="V7" s="250" t="s">
        <v>540</v>
      </c>
      <c r="W7" s="250" t="s">
        <v>771</v>
      </c>
      <c r="X7" s="251" t="s">
        <v>497</v>
      </c>
      <c r="Y7" s="250" t="s">
        <v>377</v>
      </c>
      <c r="Z7" s="273" t="s">
        <v>377</v>
      </c>
      <c r="AA7" s="250" t="s">
        <v>780</v>
      </c>
      <c r="AB7" s="250" t="s">
        <v>497</v>
      </c>
      <c r="AC7" s="274" t="s">
        <v>377</v>
      </c>
      <c r="AD7" s="248" t="s">
        <v>552</v>
      </c>
      <c r="AE7" s="250" t="s">
        <v>552</v>
      </c>
    </row>
    <row r="8" spans="1:31" ht="20.25" customHeight="1" x14ac:dyDescent="0.25">
      <c r="C8" s="115" t="s">
        <v>4</v>
      </c>
      <c r="D8" s="459"/>
      <c r="E8" s="470"/>
      <c r="F8" s="461"/>
      <c r="G8" s="109" t="s">
        <v>550</v>
      </c>
      <c r="H8" s="37" t="s">
        <v>550</v>
      </c>
      <c r="I8" s="252" t="s">
        <v>122</v>
      </c>
      <c r="J8" s="111" t="s">
        <v>122</v>
      </c>
      <c r="K8" s="111" t="s">
        <v>550</v>
      </c>
      <c r="L8" s="109" t="s">
        <v>550</v>
      </c>
      <c r="M8" s="37" t="s">
        <v>550</v>
      </c>
      <c r="N8" s="111" t="s">
        <v>122</v>
      </c>
      <c r="O8" s="110" t="s">
        <v>550</v>
      </c>
      <c r="P8" s="109" t="s">
        <v>550</v>
      </c>
      <c r="Q8" s="37" t="s">
        <v>550</v>
      </c>
      <c r="R8" s="37" t="s">
        <v>122</v>
      </c>
      <c r="S8" s="109" t="s">
        <v>550</v>
      </c>
      <c r="T8" s="37" t="s">
        <v>550</v>
      </c>
      <c r="U8" s="223" t="s">
        <v>122</v>
      </c>
      <c r="V8" s="252" t="s">
        <v>122</v>
      </c>
      <c r="W8" s="252" t="s">
        <v>122</v>
      </c>
      <c r="X8" s="122"/>
      <c r="Y8" s="37" t="s">
        <v>550</v>
      </c>
      <c r="Z8" s="37" t="s">
        <v>122</v>
      </c>
      <c r="AA8" s="252" t="s">
        <v>122</v>
      </c>
      <c r="AB8" s="231"/>
      <c r="AC8" s="229" t="s">
        <v>122</v>
      </c>
      <c r="AD8" s="109" t="s">
        <v>550</v>
      </c>
      <c r="AE8" s="252" t="s">
        <v>122</v>
      </c>
    </row>
    <row r="9" spans="1:31" ht="17.25" customHeight="1" x14ac:dyDescent="0.25">
      <c r="C9" s="115" t="s">
        <v>5</v>
      </c>
      <c r="D9" s="459"/>
      <c r="E9" s="470"/>
      <c r="F9" s="461"/>
      <c r="G9" s="197" t="s">
        <v>6</v>
      </c>
      <c r="H9" s="176" t="s">
        <v>6</v>
      </c>
      <c r="I9" s="253" t="s">
        <v>6</v>
      </c>
      <c r="J9" s="198" t="s">
        <v>6</v>
      </c>
      <c r="K9" s="198" t="s">
        <v>6</v>
      </c>
      <c r="L9" s="197" t="s">
        <v>6</v>
      </c>
      <c r="M9" s="176" t="s">
        <v>6</v>
      </c>
      <c r="N9" s="198" t="s">
        <v>6</v>
      </c>
      <c r="O9" s="110" t="s">
        <v>6</v>
      </c>
      <c r="P9" s="197" t="s">
        <v>6</v>
      </c>
      <c r="Q9" s="176" t="s">
        <v>6</v>
      </c>
      <c r="R9" s="176" t="s">
        <v>6</v>
      </c>
      <c r="S9" s="197" t="s">
        <v>6</v>
      </c>
      <c r="T9" s="176" t="s">
        <v>6</v>
      </c>
      <c r="U9" s="224" t="s">
        <v>6</v>
      </c>
      <c r="V9" s="253" t="s">
        <v>6</v>
      </c>
      <c r="W9" s="253" t="s">
        <v>6</v>
      </c>
      <c r="X9" s="206"/>
      <c r="Y9" s="176" t="s">
        <v>6</v>
      </c>
      <c r="Z9" s="176" t="s">
        <v>6</v>
      </c>
      <c r="AA9" s="253" t="s">
        <v>6</v>
      </c>
      <c r="AB9" s="232"/>
      <c r="AC9" s="230" t="s">
        <v>6</v>
      </c>
      <c r="AD9" s="197" t="s">
        <v>6</v>
      </c>
      <c r="AE9" s="253" t="s">
        <v>6</v>
      </c>
    </row>
    <row r="10" spans="1:31" ht="16.5" customHeight="1" x14ac:dyDescent="0.25">
      <c r="C10" s="134" t="s">
        <v>207</v>
      </c>
      <c r="D10" s="135"/>
      <c r="E10" s="136"/>
      <c r="F10" s="136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01" customFormat="1" ht="23" x14ac:dyDescent="0.25">
      <c r="C11" s="139" t="s">
        <v>331</v>
      </c>
      <c r="D11" s="292" t="s">
        <v>157</v>
      </c>
      <c r="E11" s="132" t="s">
        <v>252</v>
      </c>
      <c r="F11" s="294" t="s">
        <v>748</v>
      </c>
      <c r="G11" s="295" t="s">
        <v>126</v>
      </c>
      <c r="H11" s="296" t="s">
        <v>14</v>
      </c>
      <c r="I11" s="43" t="s">
        <v>259</v>
      </c>
      <c r="J11" s="43" t="s">
        <v>259</v>
      </c>
      <c r="K11" s="295" t="s">
        <v>14</v>
      </c>
      <c r="L11" s="295" t="s">
        <v>126</v>
      </c>
      <c r="M11" s="296" t="s">
        <v>14</v>
      </c>
      <c r="N11" s="91" t="s">
        <v>259</v>
      </c>
      <c r="O11" s="295" t="s">
        <v>14</v>
      </c>
      <c r="P11" s="295" t="s">
        <v>679</v>
      </c>
      <c r="Q11" s="243">
        <v>2.5999999999999999E-2</v>
      </c>
      <c r="R11" s="91" t="s">
        <v>259</v>
      </c>
      <c r="S11" s="295" t="s">
        <v>123</v>
      </c>
      <c r="T11" s="243">
        <v>0.05</v>
      </c>
      <c r="U11" s="302" t="s">
        <v>447</v>
      </c>
      <c r="V11" s="302" t="s">
        <v>447</v>
      </c>
      <c r="W11" s="302">
        <v>2.2000000000000001E-4</v>
      </c>
      <c r="X11" s="318">
        <f>ABS(V11-W11)/AVERAGE(V11:W11)</f>
        <v>4.5454545454545449E-2</v>
      </c>
      <c r="Y11" s="303">
        <v>0.03</v>
      </c>
      <c r="Z11" s="91" t="s">
        <v>259</v>
      </c>
      <c r="AA11" s="302">
        <v>2.0000000000000002E-5</v>
      </c>
      <c r="AB11" s="91" t="s">
        <v>498</v>
      </c>
      <c r="AC11" s="305">
        <v>2.0000000000000002E-5</v>
      </c>
      <c r="AD11" s="304" t="s">
        <v>14</v>
      </c>
      <c r="AE11" s="302">
        <v>3.8999999999999999E-5</v>
      </c>
    </row>
    <row r="12" spans="1:31" s="101" customFormat="1" x14ac:dyDescent="0.25">
      <c r="C12" s="125" t="s">
        <v>332</v>
      </c>
      <c r="D12" s="292" t="s">
        <v>157</v>
      </c>
      <c r="E12" s="43" t="s">
        <v>225</v>
      </c>
      <c r="F12" s="316" t="s">
        <v>13</v>
      </c>
      <c r="G12" s="297" t="s">
        <v>98</v>
      </c>
      <c r="H12" s="91">
        <v>130</v>
      </c>
      <c r="I12" s="91" t="s">
        <v>413</v>
      </c>
      <c r="J12" s="91">
        <v>250</v>
      </c>
      <c r="K12" s="300">
        <v>32</v>
      </c>
      <c r="L12" s="300" t="s">
        <v>98</v>
      </c>
      <c r="M12" s="91" t="s">
        <v>98</v>
      </c>
      <c r="N12" s="91" t="s">
        <v>169</v>
      </c>
      <c r="O12" s="300" t="s">
        <v>567</v>
      </c>
      <c r="P12" s="300" t="s">
        <v>98</v>
      </c>
      <c r="Q12" s="91" t="s">
        <v>578</v>
      </c>
      <c r="R12" s="91" t="s">
        <v>414</v>
      </c>
      <c r="S12" s="300" t="s">
        <v>98</v>
      </c>
      <c r="T12" s="91" t="s">
        <v>591</v>
      </c>
      <c r="U12" s="91" t="s">
        <v>98</v>
      </c>
      <c r="V12" s="91">
        <v>330</v>
      </c>
      <c r="W12" s="91">
        <v>330</v>
      </c>
      <c r="X12" s="318">
        <f>ABS(V12-W12)/AVERAGE(V12:W12)</f>
        <v>0</v>
      </c>
      <c r="Y12" s="300">
        <v>76</v>
      </c>
      <c r="Z12" s="91" t="s">
        <v>98</v>
      </c>
      <c r="AA12" s="91" t="s">
        <v>98</v>
      </c>
      <c r="AB12" s="91" t="s">
        <v>498</v>
      </c>
      <c r="AC12" s="266"/>
      <c r="AD12" s="297" t="s">
        <v>98</v>
      </c>
      <c r="AE12" s="91">
        <v>460</v>
      </c>
    </row>
    <row r="13" spans="1:31" s="101" customFormat="1" x14ac:dyDescent="0.25">
      <c r="C13" s="125" t="s">
        <v>333</v>
      </c>
      <c r="D13" s="292" t="s">
        <v>157</v>
      </c>
      <c r="E13" s="43" t="s">
        <v>110</v>
      </c>
      <c r="F13" s="276" t="s">
        <v>13</v>
      </c>
      <c r="G13" s="297" t="s">
        <v>98</v>
      </c>
      <c r="H13" s="91">
        <v>110</v>
      </c>
      <c r="I13" s="91" t="s">
        <v>233</v>
      </c>
      <c r="J13" s="91">
        <v>190</v>
      </c>
      <c r="K13" s="300">
        <v>44</v>
      </c>
      <c r="L13" s="300" t="s">
        <v>98</v>
      </c>
      <c r="M13" s="91" t="s">
        <v>98</v>
      </c>
      <c r="N13" s="91" t="s">
        <v>170</v>
      </c>
      <c r="O13" s="300">
        <v>100</v>
      </c>
      <c r="P13" s="297"/>
      <c r="Q13" s="91" t="s">
        <v>581</v>
      </c>
      <c r="R13" s="91" t="s">
        <v>64</v>
      </c>
      <c r="S13" s="300" t="s">
        <v>98</v>
      </c>
      <c r="T13" s="91" t="s">
        <v>594</v>
      </c>
      <c r="U13" s="91" t="s">
        <v>98</v>
      </c>
      <c r="V13" s="91">
        <v>240</v>
      </c>
      <c r="W13" s="91">
        <v>240</v>
      </c>
      <c r="X13" s="318">
        <f t="shared" ref="X13:X48" si="0">ABS(V13-W13)/AVERAGE(V13:W13)</f>
        <v>0</v>
      </c>
      <c r="Y13" s="300">
        <v>52</v>
      </c>
      <c r="Z13" s="91" t="s">
        <v>98</v>
      </c>
      <c r="AA13" s="91" t="s">
        <v>98</v>
      </c>
      <c r="AB13" s="91" t="s">
        <v>498</v>
      </c>
      <c r="AC13" s="266"/>
      <c r="AD13" s="297" t="s">
        <v>98</v>
      </c>
      <c r="AE13" s="91">
        <v>1100</v>
      </c>
    </row>
    <row r="14" spans="1:31" ht="11.25" customHeight="1" x14ac:dyDescent="0.25">
      <c r="C14" s="125" t="s">
        <v>334</v>
      </c>
      <c r="D14" s="293" t="s">
        <v>157</v>
      </c>
      <c r="E14" s="43" t="s">
        <v>248</v>
      </c>
      <c r="F14" s="280" t="s">
        <v>464</v>
      </c>
      <c r="G14" s="298">
        <v>0.05</v>
      </c>
      <c r="H14" s="11">
        <v>4.7000000000000002E-3</v>
      </c>
      <c r="I14" s="11" t="s">
        <v>415</v>
      </c>
      <c r="J14" s="11">
        <v>6.1999999999999998E-3</v>
      </c>
      <c r="K14" s="283" t="s">
        <v>269</v>
      </c>
      <c r="L14" s="298" t="s">
        <v>682</v>
      </c>
      <c r="M14" s="11" t="s">
        <v>271</v>
      </c>
      <c r="N14" s="11" t="s">
        <v>285</v>
      </c>
      <c r="O14" s="283" t="s">
        <v>565</v>
      </c>
      <c r="P14" s="298">
        <v>4.1000000000000002E-2</v>
      </c>
      <c r="Q14" s="11" t="s">
        <v>442</v>
      </c>
      <c r="R14" s="11" t="s">
        <v>416</v>
      </c>
      <c r="S14" s="298" t="s">
        <v>684</v>
      </c>
      <c r="T14" s="11" t="s">
        <v>589</v>
      </c>
      <c r="U14" s="11" t="s">
        <v>417</v>
      </c>
      <c r="V14" s="11">
        <v>1.4999999999999999E-2</v>
      </c>
      <c r="W14" s="11">
        <v>1.4E-2</v>
      </c>
      <c r="X14" s="318">
        <f t="shared" si="0"/>
        <v>6.8965517241379254E-2</v>
      </c>
      <c r="Y14" s="283" t="s">
        <v>602</v>
      </c>
      <c r="Z14" s="11">
        <v>5.4000000000000003E-3</v>
      </c>
      <c r="AA14" s="11">
        <v>5.7000000000000002E-3</v>
      </c>
      <c r="AB14" s="11" t="s">
        <v>498</v>
      </c>
      <c r="AC14" s="267">
        <v>3.7000000000000002E-3</v>
      </c>
      <c r="AD14" s="298" t="s">
        <v>271</v>
      </c>
      <c r="AE14" s="11">
        <v>3.1E-2</v>
      </c>
    </row>
    <row r="15" spans="1:31" x14ac:dyDescent="0.25">
      <c r="C15" s="125" t="s">
        <v>335</v>
      </c>
      <c r="D15" s="293" t="s">
        <v>157</v>
      </c>
      <c r="E15" s="43" t="s">
        <v>249</v>
      </c>
      <c r="F15" s="280" t="s">
        <v>13</v>
      </c>
      <c r="G15" s="298" t="s">
        <v>680</v>
      </c>
      <c r="H15" s="11" t="s">
        <v>257</v>
      </c>
      <c r="I15" s="11" t="s">
        <v>257</v>
      </c>
      <c r="J15" s="11" t="s">
        <v>257</v>
      </c>
      <c r="K15" s="283" t="s">
        <v>257</v>
      </c>
      <c r="L15" s="298" t="s">
        <v>680</v>
      </c>
      <c r="M15" s="11" t="s">
        <v>257</v>
      </c>
      <c r="N15" s="11" t="s">
        <v>257</v>
      </c>
      <c r="O15" s="283" t="s">
        <v>257</v>
      </c>
      <c r="P15" s="298" t="s">
        <v>257</v>
      </c>
      <c r="Q15" s="11" t="s">
        <v>257</v>
      </c>
      <c r="R15" s="11" t="s">
        <v>257</v>
      </c>
      <c r="S15" s="298" t="s">
        <v>271</v>
      </c>
      <c r="T15" s="11" t="s">
        <v>257</v>
      </c>
      <c r="U15" s="11" t="s">
        <v>257</v>
      </c>
      <c r="V15" s="11" t="s">
        <v>257</v>
      </c>
      <c r="W15" s="11" t="s">
        <v>257</v>
      </c>
      <c r="X15" s="318" t="s">
        <v>498</v>
      </c>
      <c r="Y15" s="283" t="s">
        <v>257</v>
      </c>
      <c r="Z15" s="11" t="s">
        <v>257</v>
      </c>
      <c r="AA15" s="11" t="s">
        <v>257</v>
      </c>
      <c r="AB15" s="11" t="s">
        <v>498</v>
      </c>
      <c r="AC15" s="11" t="s">
        <v>257</v>
      </c>
      <c r="AD15" s="298" t="s">
        <v>257</v>
      </c>
      <c r="AE15" s="11" t="s">
        <v>257</v>
      </c>
    </row>
    <row r="16" spans="1:31" x14ac:dyDescent="0.25">
      <c r="C16" s="125" t="s">
        <v>336</v>
      </c>
      <c r="D16" s="293" t="s">
        <v>157</v>
      </c>
      <c r="E16" s="43" t="s">
        <v>250</v>
      </c>
      <c r="F16" s="276" t="s">
        <v>274</v>
      </c>
      <c r="G16" s="298">
        <v>4.1000000000000003E-3</v>
      </c>
      <c r="H16" s="11">
        <v>3.8999999999999998E-3</v>
      </c>
      <c r="I16" s="11" t="s">
        <v>418</v>
      </c>
      <c r="J16" s="11">
        <v>5.1000000000000004E-3</v>
      </c>
      <c r="K16" s="283" t="s">
        <v>260</v>
      </c>
      <c r="L16" s="298" t="s">
        <v>641</v>
      </c>
      <c r="M16" s="11">
        <v>1.1000000000000001E-3</v>
      </c>
      <c r="N16" s="11" t="s">
        <v>419</v>
      </c>
      <c r="O16" s="283" t="s">
        <v>566</v>
      </c>
      <c r="P16" s="298">
        <v>1.4E-3</v>
      </c>
      <c r="Q16" s="11" t="s">
        <v>160</v>
      </c>
      <c r="R16" s="11" t="s">
        <v>420</v>
      </c>
      <c r="S16" s="298" t="s">
        <v>127</v>
      </c>
      <c r="T16" s="11" t="s">
        <v>265</v>
      </c>
      <c r="U16" s="11" t="s">
        <v>262</v>
      </c>
      <c r="V16" s="11">
        <v>1.4E-3</v>
      </c>
      <c r="W16" s="11">
        <v>1.5E-3</v>
      </c>
      <c r="X16" s="318">
        <f t="shared" si="0"/>
        <v>6.8965517241379351E-2</v>
      </c>
      <c r="Y16" s="283" t="s">
        <v>262</v>
      </c>
      <c r="Z16" s="11">
        <v>1.6999999999999999E-3</v>
      </c>
      <c r="AA16" s="11">
        <v>1.9E-3</v>
      </c>
      <c r="AB16" s="61">
        <f>ABS(Z16-AA16)/AVERAGE(Z16:AA16)</f>
        <v>0.11111111111111116</v>
      </c>
      <c r="AC16" s="267">
        <v>7.5000000000000002E-4</v>
      </c>
      <c r="AD16" s="298">
        <v>5.2999999999999998E-4</v>
      </c>
      <c r="AE16" s="11">
        <v>2.5000000000000001E-3</v>
      </c>
    </row>
    <row r="17" spans="3:31" x14ac:dyDescent="0.25">
      <c r="C17" s="125" t="s">
        <v>337</v>
      </c>
      <c r="D17" s="293" t="s">
        <v>157</v>
      </c>
      <c r="E17" s="43" t="s">
        <v>117</v>
      </c>
      <c r="F17" s="276" t="s">
        <v>13</v>
      </c>
      <c r="G17" s="298">
        <v>3.7999999999999999E-2</v>
      </c>
      <c r="H17" s="11">
        <v>2.7E-2</v>
      </c>
      <c r="I17" s="11" t="s">
        <v>421</v>
      </c>
      <c r="J17" s="11">
        <v>2.9000000000000001E-2</v>
      </c>
      <c r="K17" s="283" t="s">
        <v>460</v>
      </c>
      <c r="L17" s="298" t="s">
        <v>109</v>
      </c>
      <c r="M17" s="11">
        <v>1.4999999999999999E-2</v>
      </c>
      <c r="N17" s="11" t="s">
        <v>422</v>
      </c>
      <c r="O17" s="283" t="s">
        <v>362</v>
      </c>
      <c r="P17" s="298">
        <v>2.5000000000000001E-2</v>
      </c>
      <c r="Q17" s="11" t="s">
        <v>577</v>
      </c>
      <c r="R17" s="11" t="s">
        <v>407</v>
      </c>
      <c r="S17" s="298">
        <v>4.8000000000000001E-2</v>
      </c>
      <c r="T17" s="11" t="s">
        <v>590</v>
      </c>
      <c r="U17" s="11" t="s">
        <v>268</v>
      </c>
      <c r="V17" s="11">
        <v>3.5999999999999997E-2</v>
      </c>
      <c r="W17" s="11">
        <v>3.5999999999999997E-2</v>
      </c>
      <c r="X17" s="318">
        <f t="shared" si="0"/>
        <v>0</v>
      </c>
      <c r="Y17" s="283" t="s">
        <v>268</v>
      </c>
      <c r="Z17" s="11">
        <v>3.3000000000000002E-2</v>
      </c>
      <c r="AA17" s="11">
        <v>3.4000000000000002E-2</v>
      </c>
      <c r="AB17" s="11" t="s">
        <v>498</v>
      </c>
      <c r="AC17" s="267">
        <v>3.6999999999999998E-2</v>
      </c>
      <c r="AD17" s="298">
        <v>5.2999999999999999E-2</v>
      </c>
      <c r="AE17" s="11" t="s">
        <v>109</v>
      </c>
    </row>
    <row r="18" spans="3:31" x14ac:dyDescent="0.25">
      <c r="C18" s="125" t="s">
        <v>338</v>
      </c>
      <c r="D18" s="293" t="s">
        <v>157</v>
      </c>
      <c r="E18" s="43" t="s">
        <v>251</v>
      </c>
      <c r="F18" s="276" t="s">
        <v>13</v>
      </c>
      <c r="G18" s="298" t="s">
        <v>37</v>
      </c>
      <c r="H18" s="11" t="s">
        <v>127</v>
      </c>
      <c r="I18" s="11" t="s">
        <v>127</v>
      </c>
      <c r="J18" s="11" t="s">
        <v>127</v>
      </c>
      <c r="K18" s="283" t="s">
        <v>127</v>
      </c>
      <c r="L18" s="298" t="s">
        <v>37</v>
      </c>
      <c r="M18" s="11" t="s">
        <v>127</v>
      </c>
      <c r="N18" s="11" t="s">
        <v>127</v>
      </c>
      <c r="O18" s="283" t="s">
        <v>127</v>
      </c>
      <c r="P18" s="298" t="s">
        <v>127</v>
      </c>
      <c r="Q18" s="11" t="s">
        <v>127</v>
      </c>
      <c r="R18" s="11" t="s">
        <v>127</v>
      </c>
      <c r="S18" s="298" t="s">
        <v>39</v>
      </c>
      <c r="T18" s="11" t="s">
        <v>127</v>
      </c>
      <c r="U18" s="11" t="s">
        <v>127</v>
      </c>
      <c r="V18" s="11" t="s">
        <v>127</v>
      </c>
      <c r="W18" s="11" t="s">
        <v>127</v>
      </c>
      <c r="X18" s="318" t="s">
        <v>498</v>
      </c>
      <c r="Y18" s="283" t="s">
        <v>127</v>
      </c>
      <c r="Z18" s="11" t="s">
        <v>127</v>
      </c>
      <c r="AA18" s="11" t="s">
        <v>127</v>
      </c>
      <c r="AB18" s="11" t="s">
        <v>498</v>
      </c>
      <c r="AC18" s="11" t="s">
        <v>127</v>
      </c>
      <c r="AD18" s="298" t="s">
        <v>127</v>
      </c>
      <c r="AE18" s="11" t="s">
        <v>127</v>
      </c>
    </row>
    <row r="19" spans="3:31" x14ac:dyDescent="0.25">
      <c r="C19" s="125" t="s">
        <v>339</v>
      </c>
      <c r="D19" s="293" t="s">
        <v>157</v>
      </c>
      <c r="E19" s="43" t="s">
        <v>121</v>
      </c>
      <c r="F19" s="280" t="s">
        <v>465</v>
      </c>
      <c r="G19" s="298">
        <v>0.51</v>
      </c>
      <c r="H19" s="11">
        <v>0.23</v>
      </c>
      <c r="I19" s="11" t="s">
        <v>423</v>
      </c>
      <c r="J19" s="11">
        <v>0.7</v>
      </c>
      <c r="K19" s="283" t="s">
        <v>384</v>
      </c>
      <c r="L19" s="299">
        <v>4</v>
      </c>
      <c r="M19" s="11">
        <v>1.4</v>
      </c>
      <c r="N19" s="49" t="s">
        <v>424</v>
      </c>
      <c r="O19" s="283" t="s">
        <v>553</v>
      </c>
      <c r="P19" s="298">
        <v>0.12</v>
      </c>
      <c r="Q19" s="11" t="s">
        <v>384</v>
      </c>
      <c r="R19" s="11" t="s">
        <v>54</v>
      </c>
      <c r="S19" s="298">
        <v>0.27</v>
      </c>
      <c r="T19" s="11" t="s">
        <v>196</v>
      </c>
      <c r="U19" s="11" t="s">
        <v>108</v>
      </c>
      <c r="V19" s="11">
        <v>0.38</v>
      </c>
      <c r="W19" s="11">
        <v>0.38</v>
      </c>
      <c r="X19" s="318">
        <f t="shared" si="0"/>
        <v>0</v>
      </c>
      <c r="Y19" s="283" t="s">
        <v>603</v>
      </c>
      <c r="Z19" s="11">
        <v>0.26</v>
      </c>
      <c r="AA19" s="11">
        <v>0.27</v>
      </c>
      <c r="AB19" s="61">
        <f>ABS(Z19-AA19)/AVERAGE(Z19:AA19)</f>
        <v>3.7735849056603807E-2</v>
      </c>
      <c r="AC19" s="267">
        <v>0.28999999999999998</v>
      </c>
      <c r="AD19" s="298">
        <v>0.44</v>
      </c>
      <c r="AE19" s="11">
        <v>2.4</v>
      </c>
    </row>
    <row r="20" spans="3:31" x14ac:dyDescent="0.25">
      <c r="C20" s="125" t="s">
        <v>332</v>
      </c>
      <c r="D20" s="293" t="s">
        <v>157</v>
      </c>
      <c r="E20" s="43" t="s">
        <v>225</v>
      </c>
      <c r="F20" s="276" t="s">
        <v>13</v>
      </c>
      <c r="G20" s="298">
        <v>260</v>
      </c>
      <c r="H20" s="11">
        <v>130</v>
      </c>
      <c r="I20" s="11" t="s">
        <v>413</v>
      </c>
      <c r="J20" s="11">
        <v>250</v>
      </c>
      <c r="K20" s="283" t="s">
        <v>554</v>
      </c>
      <c r="L20" s="298">
        <v>330</v>
      </c>
      <c r="M20" s="11">
        <v>77</v>
      </c>
      <c r="N20" s="11" t="s">
        <v>425</v>
      </c>
      <c r="O20" s="283" t="s">
        <v>567</v>
      </c>
      <c r="P20" s="298">
        <v>96</v>
      </c>
      <c r="Q20" s="11" t="s">
        <v>578</v>
      </c>
      <c r="R20" s="11" t="s">
        <v>426</v>
      </c>
      <c r="S20" s="298">
        <v>240</v>
      </c>
      <c r="T20" s="11" t="s">
        <v>591</v>
      </c>
      <c r="U20" s="11" t="s">
        <v>230</v>
      </c>
      <c r="V20" s="11">
        <v>330</v>
      </c>
      <c r="W20" s="11">
        <v>330</v>
      </c>
      <c r="X20" s="318">
        <f t="shared" si="0"/>
        <v>0</v>
      </c>
      <c r="Y20" s="283" t="s">
        <v>604</v>
      </c>
      <c r="Z20" s="11">
        <v>300</v>
      </c>
      <c r="AA20" s="11">
        <v>300</v>
      </c>
      <c r="AB20" s="61">
        <f>ABS(Z20-AA20)/AVERAGE(Z20:AA20)</f>
        <v>0</v>
      </c>
      <c r="AC20" s="267">
        <v>290</v>
      </c>
      <c r="AD20" s="298">
        <v>200</v>
      </c>
      <c r="AE20" s="11">
        <v>460</v>
      </c>
    </row>
    <row r="21" spans="3:31" ht="11.25" customHeight="1" x14ac:dyDescent="0.25">
      <c r="C21" s="125" t="s">
        <v>153</v>
      </c>
      <c r="D21" s="293" t="s">
        <v>157</v>
      </c>
      <c r="E21" s="43" t="s">
        <v>225</v>
      </c>
      <c r="F21" s="280" t="s">
        <v>13</v>
      </c>
      <c r="G21" s="298" t="s">
        <v>98</v>
      </c>
      <c r="H21" s="11">
        <v>170</v>
      </c>
      <c r="I21" s="11" t="s">
        <v>400</v>
      </c>
      <c r="J21" s="11">
        <v>280</v>
      </c>
      <c r="K21" s="283">
        <v>140</v>
      </c>
      <c r="L21" s="300" t="s">
        <v>98</v>
      </c>
      <c r="M21" s="11" t="s">
        <v>98</v>
      </c>
      <c r="N21" s="11" t="s">
        <v>169</v>
      </c>
      <c r="O21" s="283">
        <v>99</v>
      </c>
      <c r="P21" s="300" t="s">
        <v>98</v>
      </c>
      <c r="Q21" s="11">
        <v>93</v>
      </c>
      <c r="R21" s="11" t="s">
        <v>427</v>
      </c>
      <c r="S21" s="298" t="s">
        <v>98</v>
      </c>
      <c r="T21" s="11">
        <v>160</v>
      </c>
      <c r="U21" s="11" t="s">
        <v>230</v>
      </c>
      <c r="V21" s="91">
        <v>250</v>
      </c>
      <c r="W21" s="91">
        <v>280</v>
      </c>
      <c r="X21" s="318">
        <f t="shared" si="0"/>
        <v>0.11320754716981132</v>
      </c>
      <c r="Y21" s="283">
        <v>87</v>
      </c>
      <c r="Z21" s="11">
        <v>310</v>
      </c>
      <c r="AA21" s="11">
        <v>310</v>
      </c>
      <c r="AB21" s="61">
        <f>ABS(Z21-AA21)/AVERAGE(Z21:AA21)</f>
        <v>0</v>
      </c>
      <c r="AC21" s="266">
        <v>260</v>
      </c>
      <c r="AD21" s="297" t="s">
        <v>98</v>
      </c>
      <c r="AE21" s="91">
        <v>280</v>
      </c>
    </row>
    <row r="22" spans="3:31" x14ac:dyDescent="0.25">
      <c r="C22" s="125" t="s">
        <v>340</v>
      </c>
      <c r="D22" s="293" t="s">
        <v>157</v>
      </c>
      <c r="E22" s="43" t="s">
        <v>251</v>
      </c>
      <c r="F22" s="280" t="s">
        <v>276</v>
      </c>
      <c r="G22" s="298" t="s">
        <v>37</v>
      </c>
      <c r="H22" s="11" t="s">
        <v>127</v>
      </c>
      <c r="I22" s="11" t="s">
        <v>127</v>
      </c>
      <c r="J22" s="11" t="s">
        <v>127</v>
      </c>
      <c r="K22" s="283" t="s">
        <v>127</v>
      </c>
      <c r="L22" s="298" t="s">
        <v>37</v>
      </c>
      <c r="M22" s="11" t="s">
        <v>127</v>
      </c>
      <c r="N22" s="11" t="s">
        <v>127</v>
      </c>
      <c r="O22" s="283" t="s">
        <v>127</v>
      </c>
      <c r="P22" s="298" t="s">
        <v>127</v>
      </c>
      <c r="Q22" s="11" t="s">
        <v>127</v>
      </c>
      <c r="R22" s="11" t="s">
        <v>127</v>
      </c>
      <c r="S22" s="298" t="s">
        <v>39</v>
      </c>
      <c r="T22" s="11" t="s">
        <v>127</v>
      </c>
      <c r="U22" s="11" t="s">
        <v>127</v>
      </c>
      <c r="V22" s="11" t="s">
        <v>127</v>
      </c>
      <c r="W22" s="11" t="s">
        <v>127</v>
      </c>
      <c r="X22" s="318" t="s">
        <v>498</v>
      </c>
      <c r="Y22" s="283" t="s">
        <v>127</v>
      </c>
      <c r="Z22" s="11" t="s">
        <v>127</v>
      </c>
      <c r="AA22" s="11" t="s">
        <v>127</v>
      </c>
      <c r="AB22" s="11" t="s">
        <v>498</v>
      </c>
      <c r="AC22" s="11" t="s">
        <v>127</v>
      </c>
      <c r="AD22" s="297" t="s">
        <v>127</v>
      </c>
      <c r="AE22" s="91" t="s">
        <v>127</v>
      </c>
    </row>
    <row r="23" spans="3:31" x14ac:dyDescent="0.25">
      <c r="C23" s="125" t="s">
        <v>341</v>
      </c>
      <c r="D23" s="293" t="s">
        <v>157</v>
      </c>
      <c r="E23" s="43" t="s">
        <v>253</v>
      </c>
      <c r="F23" s="276" t="s">
        <v>13</v>
      </c>
      <c r="G23" s="298">
        <v>8.3999999999999995E-3</v>
      </c>
      <c r="H23" s="11">
        <v>7.3000000000000001E-3</v>
      </c>
      <c r="I23" s="11" t="s">
        <v>428</v>
      </c>
      <c r="J23" s="11">
        <v>8.8000000000000005E-3</v>
      </c>
      <c r="K23" s="283" t="s">
        <v>555</v>
      </c>
      <c r="L23" s="298">
        <v>5.0999999999999997E-2</v>
      </c>
      <c r="M23" s="11">
        <v>1.1999999999999999E-3</v>
      </c>
      <c r="N23" s="11" t="s">
        <v>117</v>
      </c>
      <c r="O23" s="283" t="s">
        <v>568</v>
      </c>
      <c r="P23" s="298">
        <v>5.1999999999999998E-3</v>
      </c>
      <c r="Q23" s="11" t="s">
        <v>416</v>
      </c>
      <c r="R23" s="11" t="s">
        <v>166</v>
      </c>
      <c r="S23" s="298">
        <v>1.2E-2</v>
      </c>
      <c r="T23" s="11" t="s">
        <v>592</v>
      </c>
      <c r="U23" s="11" t="s">
        <v>429</v>
      </c>
      <c r="V23" s="11">
        <v>1.4999999999999999E-2</v>
      </c>
      <c r="W23" s="11">
        <v>1.4E-2</v>
      </c>
      <c r="X23" s="318">
        <f t="shared" si="0"/>
        <v>6.8965517241379254E-2</v>
      </c>
      <c r="Y23" s="283" t="s">
        <v>260</v>
      </c>
      <c r="Z23" s="11">
        <v>1.2999999999999999E-2</v>
      </c>
      <c r="AA23" s="11">
        <v>1.2999999999999999E-2</v>
      </c>
      <c r="AB23" s="61">
        <f>ABS(Z23-AA23)/AVERAGE(Z23:AA23)</f>
        <v>0</v>
      </c>
      <c r="AC23" s="267">
        <v>6.8999999999999999E-3</v>
      </c>
      <c r="AD23" s="297">
        <v>2.3999999999999998E-3</v>
      </c>
      <c r="AE23" s="91">
        <v>1.7999999999999999E-2</v>
      </c>
    </row>
    <row r="24" spans="3:31" x14ac:dyDescent="0.25">
      <c r="C24" s="125" t="s">
        <v>342</v>
      </c>
      <c r="D24" s="293" t="s">
        <v>157</v>
      </c>
      <c r="E24" s="364">
        <v>2.0000000000000001E-4</v>
      </c>
      <c r="F24" s="276" t="s">
        <v>466</v>
      </c>
      <c r="G24" s="298">
        <v>3.0000000000000001E-3</v>
      </c>
      <c r="H24" s="11">
        <v>1.4E-3</v>
      </c>
      <c r="I24" s="11" t="s">
        <v>430</v>
      </c>
      <c r="J24" s="11">
        <v>9.3999999999999997E-4</v>
      </c>
      <c r="K24" s="301" t="s">
        <v>417</v>
      </c>
      <c r="L24" s="298">
        <v>3.7000000000000002E-3</v>
      </c>
      <c r="M24" s="11">
        <v>7.7999999999999999E-4</v>
      </c>
      <c r="N24" s="11" t="s">
        <v>431</v>
      </c>
      <c r="O24" s="301" t="s">
        <v>270</v>
      </c>
      <c r="P24" s="298">
        <v>2.5000000000000001E-3</v>
      </c>
      <c r="Q24" s="11" t="s">
        <v>579</v>
      </c>
      <c r="R24" s="11" t="s">
        <v>432</v>
      </c>
      <c r="S24" s="298">
        <v>3.0000000000000001E-3</v>
      </c>
      <c r="T24" s="49" t="s">
        <v>593</v>
      </c>
      <c r="U24" s="49" t="s">
        <v>12</v>
      </c>
      <c r="V24" s="86">
        <v>0.01</v>
      </c>
      <c r="W24" s="49">
        <v>1.0999999999999999E-2</v>
      </c>
      <c r="X24" s="318">
        <f t="shared" si="0"/>
        <v>9.5238095238095163E-2</v>
      </c>
      <c r="Y24" s="283" t="s">
        <v>605</v>
      </c>
      <c r="Z24" s="11">
        <v>3.5999999999999999E-3</v>
      </c>
      <c r="AA24" s="11">
        <v>4.0000000000000001E-3</v>
      </c>
      <c r="AB24" s="61">
        <f>ABS(Z24-AA24)/AVERAGE(Z24:AA24)</f>
        <v>0.10526315789473689</v>
      </c>
      <c r="AC24" s="267">
        <v>2.8999999999999998E-3</v>
      </c>
      <c r="AD24" s="297">
        <v>9.5E-4</v>
      </c>
      <c r="AE24" s="91">
        <v>3.5E-4</v>
      </c>
    </row>
    <row r="25" spans="3:31" x14ac:dyDescent="0.25">
      <c r="C25" s="125" t="s">
        <v>343</v>
      </c>
      <c r="D25" s="293" t="s">
        <v>157</v>
      </c>
      <c r="E25" s="43" t="s">
        <v>366</v>
      </c>
      <c r="F25" s="276">
        <v>0.3</v>
      </c>
      <c r="G25" s="299">
        <v>2.6</v>
      </c>
      <c r="H25" s="49">
        <v>1.1000000000000001</v>
      </c>
      <c r="I25" s="49">
        <v>2.2000000000000002</v>
      </c>
      <c r="J25" s="49">
        <v>5.8</v>
      </c>
      <c r="K25" s="283" t="s">
        <v>556</v>
      </c>
      <c r="L25" s="298" t="s">
        <v>683</v>
      </c>
      <c r="M25" s="11" t="s">
        <v>564</v>
      </c>
      <c r="N25" s="49" t="s">
        <v>433</v>
      </c>
      <c r="O25" s="283" t="s">
        <v>569</v>
      </c>
      <c r="P25" s="299">
        <v>0.46</v>
      </c>
      <c r="Q25" s="11" t="s">
        <v>580</v>
      </c>
      <c r="R25" s="49" t="s">
        <v>434</v>
      </c>
      <c r="S25" s="298">
        <v>0.1</v>
      </c>
      <c r="T25" s="11" t="s">
        <v>110</v>
      </c>
      <c r="U25" s="11" t="s">
        <v>435</v>
      </c>
      <c r="V25" s="49">
        <v>1.5</v>
      </c>
      <c r="W25" s="49">
        <v>1.4</v>
      </c>
      <c r="X25" s="318">
        <f t="shared" si="0"/>
        <v>6.8965517241379379E-2</v>
      </c>
      <c r="Y25" s="283" t="s">
        <v>192</v>
      </c>
      <c r="Z25" s="49">
        <v>3</v>
      </c>
      <c r="AA25" s="49">
        <v>3.1</v>
      </c>
      <c r="AB25" s="61">
        <f>ABS(Z25-AA25)/AVERAGE(Z25:AA25)</f>
        <v>3.2786885245901669E-2</v>
      </c>
      <c r="AC25" s="267">
        <v>0.71</v>
      </c>
      <c r="AD25" s="297" t="s">
        <v>564</v>
      </c>
      <c r="AE25" s="243">
        <v>7.4</v>
      </c>
    </row>
    <row r="26" spans="3:31" x14ac:dyDescent="0.25">
      <c r="C26" s="125" t="s">
        <v>245</v>
      </c>
      <c r="D26" s="293" t="s">
        <v>157</v>
      </c>
      <c r="E26" s="43" t="s">
        <v>250</v>
      </c>
      <c r="F26" s="276" t="s">
        <v>467</v>
      </c>
      <c r="G26" s="298" t="s">
        <v>641</v>
      </c>
      <c r="H26" s="11" t="s">
        <v>267</v>
      </c>
      <c r="I26" s="11" t="s">
        <v>267</v>
      </c>
      <c r="J26" s="11" t="s">
        <v>267</v>
      </c>
      <c r="K26" s="283" t="s">
        <v>267</v>
      </c>
      <c r="L26" s="298" t="s">
        <v>641</v>
      </c>
      <c r="M26" s="11" t="s">
        <v>267</v>
      </c>
      <c r="N26" s="11" t="s">
        <v>267</v>
      </c>
      <c r="O26" s="283" t="s">
        <v>267</v>
      </c>
      <c r="P26" s="298" t="s">
        <v>267</v>
      </c>
      <c r="Q26" s="11" t="s">
        <v>267</v>
      </c>
      <c r="R26" s="11" t="s">
        <v>267</v>
      </c>
      <c r="S26" s="298" t="s">
        <v>127</v>
      </c>
      <c r="T26" s="11" t="s">
        <v>267</v>
      </c>
      <c r="U26" s="11" t="s">
        <v>267</v>
      </c>
      <c r="V26" s="11">
        <v>3.6999999999999999E-4</v>
      </c>
      <c r="W26" s="11">
        <v>5.1999999999999995E-4</v>
      </c>
      <c r="X26" s="318">
        <f t="shared" si="0"/>
        <v>0.33707865168539319</v>
      </c>
      <c r="Y26" s="283" t="s">
        <v>267</v>
      </c>
      <c r="Z26" s="11" t="s">
        <v>267</v>
      </c>
      <c r="AA26" s="11" t="s">
        <v>267</v>
      </c>
      <c r="AB26" s="11" t="s">
        <v>498</v>
      </c>
      <c r="AC26" s="11" t="s">
        <v>267</v>
      </c>
      <c r="AD26" s="297" t="s">
        <v>267</v>
      </c>
      <c r="AE26" s="117" t="s">
        <v>267</v>
      </c>
    </row>
    <row r="27" spans="3:31" x14ac:dyDescent="0.25">
      <c r="C27" s="125" t="s">
        <v>344</v>
      </c>
      <c r="D27" s="293" t="s">
        <v>157</v>
      </c>
      <c r="E27" s="43" t="s">
        <v>121</v>
      </c>
      <c r="F27" s="276" t="s">
        <v>13</v>
      </c>
      <c r="G27" s="298">
        <v>5.2999999999999999E-2</v>
      </c>
      <c r="H27" s="11" t="s">
        <v>14</v>
      </c>
      <c r="I27" s="11" t="s">
        <v>436</v>
      </c>
      <c r="J27" s="11">
        <v>6.4000000000000001E-2</v>
      </c>
      <c r="K27" s="283" t="s">
        <v>191</v>
      </c>
      <c r="L27" s="298" t="s">
        <v>105</v>
      </c>
      <c r="M27" s="11">
        <v>0.04</v>
      </c>
      <c r="N27" s="11" t="s">
        <v>195</v>
      </c>
      <c r="O27" s="283" t="s">
        <v>14</v>
      </c>
      <c r="P27" s="298" t="s">
        <v>14</v>
      </c>
      <c r="Q27" s="11" t="s">
        <v>14</v>
      </c>
      <c r="R27" s="11" t="s">
        <v>14</v>
      </c>
      <c r="S27" s="298">
        <v>4.1000000000000002E-2</v>
      </c>
      <c r="T27" s="11" t="s">
        <v>191</v>
      </c>
      <c r="U27" s="11" t="s">
        <v>362</v>
      </c>
      <c r="V27" s="11">
        <v>5.8000000000000003E-2</v>
      </c>
      <c r="W27" s="11">
        <v>5.8000000000000003E-2</v>
      </c>
      <c r="X27" s="318">
        <f t="shared" si="0"/>
        <v>0</v>
      </c>
      <c r="Y27" s="283" t="s">
        <v>14</v>
      </c>
      <c r="Z27" s="11">
        <v>3.5000000000000003E-2</v>
      </c>
      <c r="AA27" s="11">
        <v>3.5999999999999997E-2</v>
      </c>
      <c r="AB27" s="11" t="s">
        <v>498</v>
      </c>
      <c r="AC27" s="267">
        <v>2.8000000000000001E-2</v>
      </c>
      <c r="AD27" s="297" t="s">
        <v>14</v>
      </c>
      <c r="AE27" s="91">
        <v>0.23</v>
      </c>
    </row>
    <row r="28" spans="3:31" ht="11.25" customHeight="1" x14ac:dyDescent="0.25">
      <c r="C28" s="125" t="s">
        <v>333</v>
      </c>
      <c r="D28" s="293" t="s">
        <v>157</v>
      </c>
      <c r="E28" s="43" t="s">
        <v>110</v>
      </c>
      <c r="F28" s="280" t="s">
        <v>13</v>
      </c>
      <c r="G28" s="298">
        <v>210</v>
      </c>
      <c r="H28" s="11">
        <v>110</v>
      </c>
      <c r="I28" s="11" t="s">
        <v>70</v>
      </c>
      <c r="J28" s="11">
        <v>190</v>
      </c>
      <c r="K28" s="283" t="s">
        <v>397</v>
      </c>
      <c r="L28" s="298">
        <v>710</v>
      </c>
      <c r="M28" s="11">
        <v>74</v>
      </c>
      <c r="N28" s="11" t="s">
        <v>170</v>
      </c>
      <c r="O28" s="283" t="s">
        <v>35</v>
      </c>
      <c r="P28" s="298">
        <v>67</v>
      </c>
      <c r="Q28" s="11" t="s">
        <v>581</v>
      </c>
      <c r="R28" s="11" t="s">
        <v>437</v>
      </c>
      <c r="S28" s="298">
        <v>170</v>
      </c>
      <c r="T28" s="11" t="s">
        <v>594</v>
      </c>
      <c r="U28" s="11" t="s">
        <v>301</v>
      </c>
      <c r="V28" s="11">
        <v>240</v>
      </c>
      <c r="W28" s="11">
        <v>240</v>
      </c>
      <c r="X28" s="318">
        <f t="shared" si="0"/>
        <v>0</v>
      </c>
      <c r="Y28" s="283" t="s">
        <v>606</v>
      </c>
      <c r="Z28" s="11">
        <v>230</v>
      </c>
      <c r="AA28" s="11">
        <v>230</v>
      </c>
      <c r="AB28" s="61">
        <f>ABS(Z28-AA28)/AVERAGE(Z28:AA28)</f>
        <v>0</v>
      </c>
      <c r="AC28" s="267">
        <v>170</v>
      </c>
      <c r="AD28" s="297">
        <v>91</v>
      </c>
      <c r="AE28" s="91">
        <v>1100</v>
      </c>
    </row>
    <row r="29" spans="3:31" x14ac:dyDescent="0.25">
      <c r="C29" s="125" t="s">
        <v>154</v>
      </c>
      <c r="D29" s="293" t="s">
        <v>157</v>
      </c>
      <c r="E29" s="43" t="s">
        <v>110</v>
      </c>
      <c r="F29" s="280" t="s">
        <v>13</v>
      </c>
      <c r="G29" s="283" t="s">
        <v>98</v>
      </c>
      <c r="H29" s="11">
        <v>140</v>
      </c>
      <c r="I29" s="11" t="s">
        <v>70</v>
      </c>
      <c r="J29" s="11">
        <v>190</v>
      </c>
      <c r="K29" s="283">
        <v>96</v>
      </c>
      <c r="L29" s="300" t="s">
        <v>98</v>
      </c>
      <c r="M29" s="11" t="s">
        <v>98</v>
      </c>
      <c r="N29" s="11" t="s">
        <v>170</v>
      </c>
      <c r="O29" s="283">
        <v>100</v>
      </c>
      <c r="P29" s="298"/>
      <c r="Q29" s="11">
        <v>61</v>
      </c>
      <c r="R29" s="11" t="s">
        <v>437</v>
      </c>
      <c r="S29" s="298" t="s">
        <v>98</v>
      </c>
      <c r="T29" s="11">
        <v>100</v>
      </c>
      <c r="U29" s="11" t="s">
        <v>301</v>
      </c>
      <c r="V29" s="91">
        <v>210</v>
      </c>
      <c r="W29" s="91">
        <v>230</v>
      </c>
      <c r="X29" s="318">
        <f t="shared" si="0"/>
        <v>9.0909090909090912E-2</v>
      </c>
      <c r="Y29" s="283">
        <v>61</v>
      </c>
      <c r="Z29" s="11">
        <v>230</v>
      </c>
      <c r="AA29" s="11">
        <v>230</v>
      </c>
      <c r="AB29" s="61">
        <f>ABS(Z29-AA29)/AVERAGE(Z29:AA29)</f>
        <v>0</v>
      </c>
      <c r="AC29" s="266">
        <v>160</v>
      </c>
      <c r="AD29" s="297" t="s">
        <v>98</v>
      </c>
      <c r="AE29" s="91">
        <v>1100</v>
      </c>
    </row>
    <row r="30" spans="3:31" x14ac:dyDescent="0.25">
      <c r="C30" s="125" t="s">
        <v>345</v>
      </c>
      <c r="D30" s="293" t="s">
        <v>157</v>
      </c>
      <c r="E30" s="43" t="s">
        <v>367</v>
      </c>
      <c r="F30" s="276" t="s">
        <v>13</v>
      </c>
      <c r="G30" s="298">
        <v>1.5</v>
      </c>
      <c r="H30" s="11">
        <v>0.8</v>
      </c>
      <c r="I30" s="11" t="s">
        <v>438</v>
      </c>
      <c r="J30" s="11">
        <v>0.82</v>
      </c>
      <c r="K30" s="283" t="s">
        <v>557</v>
      </c>
      <c r="L30" s="298">
        <v>0.56999999999999995</v>
      </c>
      <c r="M30" s="11">
        <v>0.21</v>
      </c>
      <c r="N30" s="11" t="s">
        <v>435</v>
      </c>
      <c r="O30" s="283" t="s">
        <v>557</v>
      </c>
      <c r="P30" s="298">
        <v>0.65</v>
      </c>
      <c r="Q30" s="11" t="s">
        <v>582</v>
      </c>
      <c r="R30" s="11" t="s">
        <v>439</v>
      </c>
      <c r="S30" s="298">
        <v>2.2000000000000002</v>
      </c>
      <c r="T30" s="11" t="s">
        <v>595</v>
      </c>
      <c r="U30" s="11" t="s">
        <v>62</v>
      </c>
      <c r="V30" s="91">
        <v>1.7</v>
      </c>
      <c r="W30" s="91">
        <v>1.7</v>
      </c>
      <c r="X30" s="318">
        <f t="shared" si="0"/>
        <v>0</v>
      </c>
      <c r="Y30" s="283" t="s">
        <v>580</v>
      </c>
      <c r="Z30" s="11">
        <v>0.76</v>
      </c>
      <c r="AA30" s="11">
        <v>0.76</v>
      </c>
      <c r="AB30" s="61">
        <f>ABS(Z30-AA30)/AVERAGE(Z30:AA30)</f>
        <v>0</v>
      </c>
      <c r="AC30" s="267">
        <v>0.47</v>
      </c>
      <c r="AD30" s="297">
        <v>0.28999999999999998</v>
      </c>
      <c r="AE30" s="91">
        <v>0.48</v>
      </c>
    </row>
    <row r="31" spans="3:31" x14ac:dyDescent="0.25">
      <c r="C31" s="125" t="s">
        <v>346</v>
      </c>
      <c r="D31" s="293" t="s">
        <v>157</v>
      </c>
      <c r="E31" s="43" t="s">
        <v>250</v>
      </c>
      <c r="F31" s="276">
        <v>7.2999999999999995E-2</v>
      </c>
      <c r="G31" s="298">
        <v>6.6E-3</v>
      </c>
      <c r="H31" s="11">
        <v>6.7999999999999996E-3</v>
      </c>
      <c r="I31" s="11" t="s">
        <v>440</v>
      </c>
      <c r="J31" s="11">
        <v>3.8E-3</v>
      </c>
      <c r="K31" s="283" t="s">
        <v>458</v>
      </c>
      <c r="L31" s="298">
        <v>0.02</v>
      </c>
      <c r="M31" s="11">
        <v>3.2000000000000001E-2</v>
      </c>
      <c r="N31" s="11" t="s">
        <v>441</v>
      </c>
      <c r="O31" s="283" t="s">
        <v>570</v>
      </c>
      <c r="P31" s="298">
        <v>2.5999999999999999E-3</v>
      </c>
      <c r="Q31" s="11" t="s">
        <v>583</v>
      </c>
      <c r="R31" s="11" t="s">
        <v>442</v>
      </c>
      <c r="S31" s="298">
        <v>7.3000000000000001E-3</v>
      </c>
      <c r="T31" s="11" t="s">
        <v>428</v>
      </c>
      <c r="U31" s="11" t="s">
        <v>443</v>
      </c>
      <c r="V31" s="11">
        <v>6.8999999999999999E-3</v>
      </c>
      <c r="W31" s="11">
        <v>6.7999999999999996E-3</v>
      </c>
      <c r="X31" s="318">
        <f t="shared" si="0"/>
        <v>1.4598540145985439E-2</v>
      </c>
      <c r="Y31" s="283" t="s">
        <v>607</v>
      </c>
      <c r="Z31" s="11">
        <v>7.4000000000000003E-3</v>
      </c>
      <c r="AA31" s="11">
        <v>7.6E-3</v>
      </c>
      <c r="AB31" s="61">
        <f>ABS(Z31-AA31)/AVERAGE(Z31:AA31)</f>
        <v>2.6666666666666623E-2</v>
      </c>
      <c r="AC31" s="267">
        <v>5.1000000000000004E-3</v>
      </c>
      <c r="AD31" s="298">
        <v>3.5000000000000001E-3</v>
      </c>
      <c r="AE31" s="11">
        <v>2.8999999999999998E-3</v>
      </c>
    </row>
    <row r="32" spans="3:31" x14ac:dyDescent="0.25">
      <c r="C32" s="125" t="s">
        <v>347</v>
      </c>
      <c r="D32" s="293" t="s">
        <v>157</v>
      </c>
      <c r="E32" s="43" t="s">
        <v>254</v>
      </c>
      <c r="F32" s="276" t="s">
        <v>468</v>
      </c>
      <c r="G32" s="298">
        <v>8.3000000000000001E-3</v>
      </c>
      <c r="H32" s="11">
        <v>7.1000000000000004E-3</v>
      </c>
      <c r="I32" s="11" t="s">
        <v>429</v>
      </c>
      <c r="J32" s="11">
        <v>9.4999999999999998E-3</v>
      </c>
      <c r="K32" s="283" t="s">
        <v>444</v>
      </c>
      <c r="L32" s="298">
        <v>0.13</v>
      </c>
      <c r="M32" s="11">
        <v>0.01</v>
      </c>
      <c r="N32" s="49" t="s">
        <v>165</v>
      </c>
      <c r="O32" s="283" t="s">
        <v>571</v>
      </c>
      <c r="P32" s="298">
        <v>6.4000000000000003E-3</v>
      </c>
      <c r="Q32" s="11" t="s">
        <v>584</v>
      </c>
      <c r="R32" s="11" t="s">
        <v>268</v>
      </c>
      <c r="S32" s="298">
        <v>1.0999999999999999E-2</v>
      </c>
      <c r="T32" s="11" t="s">
        <v>596</v>
      </c>
      <c r="U32" s="11" t="s">
        <v>444</v>
      </c>
      <c r="V32" s="11">
        <v>1.6E-2</v>
      </c>
      <c r="W32" s="11">
        <v>1.6E-2</v>
      </c>
      <c r="X32" s="318">
        <f t="shared" si="0"/>
        <v>0</v>
      </c>
      <c r="Y32" s="283" t="s">
        <v>285</v>
      </c>
      <c r="Z32" s="11">
        <v>1.0999999999999999E-2</v>
      </c>
      <c r="AA32" s="11">
        <v>1.0999999999999999E-2</v>
      </c>
      <c r="AB32" s="61">
        <f>ABS(Z32-AA32)/AVERAGE(Z32:AA32)</f>
        <v>0</v>
      </c>
      <c r="AC32" s="267">
        <v>8.0999999999999996E-3</v>
      </c>
      <c r="AD32" s="298">
        <v>3.5000000000000001E-3</v>
      </c>
      <c r="AE32" s="11">
        <v>2.8000000000000001E-2</v>
      </c>
    </row>
    <row r="33" spans="3:31" x14ac:dyDescent="0.25">
      <c r="C33" s="125" t="s">
        <v>348</v>
      </c>
      <c r="D33" s="293" t="s">
        <v>157</v>
      </c>
      <c r="E33" s="43" t="s">
        <v>116</v>
      </c>
      <c r="F33" s="276" t="s">
        <v>13</v>
      </c>
      <c r="G33" s="298">
        <v>0.12</v>
      </c>
      <c r="H33" s="11" t="s">
        <v>109</v>
      </c>
      <c r="I33" s="11" t="s">
        <v>109</v>
      </c>
      <c r="J33" s="11" t="s">
        <v>109</v>
      </c>
      <c r="K33" s="283" t="s">
        <v>109</v>
      </c>
      <c r="L33" s="298" t="s">
        <v>107</v>
      </c>
      <c r="M33" s="11" t="s">
        <v>109</v>
      </c>
      <c r="N33" s="11" t="s">
        <v>109</v>
      </c>
      <c r="O33" s="283" t="s">
        <v>109</v>
      </c>
      <c r="P33" s="298" t="s">
        <v>109</v>
      </c>
      <c r="Q33" s="11" t="s">
        <v>109</v>
      </c>
      <c r="R33" s="11" t="s">
        <v>109</v>
      </c>
      <c r="S33" s="298" t="s">
        <v>109</v>
      </c>
      <c r="T33" s="11" t="s">
        <v>109</v>
      </c>
      <c r="U33" s="11" t="s">
        <v>109</v>
      </c>
      <c r="V33" s="11">
        <v>9.9</v>
      </c>
      <c r="W33" s="11">
        <v>11</v>
      </c>
      <c r="X33" s="318">
        <f t="shared" si="0"/>
        <v>0.10526315789473681</v>
      </c>
      <c r="Y33" s="283" t="s">
        <v>109</v>
      </c>
      <c r="Z33" s="11" t="s">
        <v>109</v>
      </c>
      <c r="AA33" s="11" t="s">
        <v>109</v>
      </c>
      <c r="AB33" s="11" t="s">
        <v>498</v>
      </c>
      <c r="AC33" s="11" t="s">
        <v>109</v>
      </c>
      <c r="AD33" s="298" t="s">
        <v>109</v>
      </c>
      <c r="AE33" s="11" t="s">
        <v>107</v>
      </c>
    </row>
    <row r="34" spans="3:31" x14ac:dyDescent="0.25">
      <c r="C34" s="125" t="s">
        <v>349</v>
      </c>
      <c r="D34" s="293" t="s">
        <v>157</v>
      </c>
      <c r="E34" s="43" t="s">
        <v>225</v>
      </c>
      <c r="F34" s="276" t="s">
        <v>13</v>
      </c>
      <c r="G34" s="298">
        <v>48</v>
      </c>
      <c r="H34" s="11">
        <v>21</v>
      </c>
      <c r="I34" s="11" t="s">
        <v>445</v>
      </c>
      <c r="J34" s="11">
        <v>53</v>
      </c>
      <c r="K34" s="283" t="s">
        <v>205</v>
      </c>
      <c r="L34" s="298">
        <v>220</v>
      </c>
      <c r="M34" s="11">
        <v>45</v>
      </c>
      <c r="N34" s="11" t="s">
        <v>446</v>
      </c>
      <c r="O34" s="283" t="s">
        <v>61</v>
      </c>
      <c r="P34" s="298">
        <v>7.5</v>
      </c>
      <c r="Q34" s="11" t="s">
        <v>585</v>
      </c>
      <c r="R34" s="11" t="s">
        <v>61</v>
      </c>
      <c r="S34" s="298">
        <v>20</v>
      </c>
      <c r="T34" s="11" t="s">
        <v>597</v>
      </c>
      <c r="U34" s="11" t="s">
        <v>68</v>
      </c>
      <c r="V34" s="11">
        <v>27</v>
      </c>
      <c r="W34" s="11">
        <v>27</v>
      </c>
      <c r="X34" s="318">
        <f t="shared" si="0"/>
        <v>0</v>
      </c>
      <c r="Y34" s="283" t="s">
        <v>206</v>
      </c>
      <c r="Z34" s="11">
        <v>24</v>
      </c>
      <c r="AA34" s="11">
        <v>24</v>
      </c>
      <c r="AB34" s="61">
        <f>ABS(Z34-AA34)/AVERAGE(Z34:AA34)</f>
        <v>0</v>
      </c>
      <c r="AC34" s="267">
        <v>20</v>
      </c>
      <c r="AD34" s="298">
        <v>15</v>
      </c>
      <c r="AE34" s="11">
        <v>150</v>
      </c>
    </row>
    <row r="35" spans="3:31" x14ac:dyDescent="0.25">
      <c r="C35" s="125" t="s">
        <v>155</v>
      </c>
      <c r="D35" s="293" t="s">
        <v>157</v>
      </c>
      <c r="E35" s="43" t="s">
        <v>225</v>
      </c>
      <c r="F35" s="276" t="s">
        <v>13</v>
      </c>
      <c r="G35" s="283" t="s">
        <v>98</v>
      </c>
      <c r="H35" s="11">
        <v>28</v>
      </c>
      <c r="I35" s="11" t="s">
        <v>66</v>
      </c>
      <c r="J35" s="11">
        <v>54</v>
      </c>
      <c r="K35" s="283">
        <v>24</v>
      </c>
      <c r="L35" s="300" t="s">
        <v>98</v>
      </c>
      <c r="M35" s="11" t="s">
        <v>98</v>
      </c>
      <c r="N35" s="11" t="s">
        <v>296</v>
      </c>
      <c r="O35" s="283">
        <v>12</v>
      </c>
      <c r="P35" s="300" t="s">
        <v>98</v>
      </c>
      <c r="Q35" s="11">
        <v>7</v>
      </c>
      <c r="R35" s="11" t="s">
        <v>206</v>
      </c>
      <c r="S35" s="298" t="s">
        <v>98</v>
      </c>
      <c r="T35" s="11">
        <v>17</v>
      </c>
      <c r="U35" s="11" t="s">
        <v>383</v>
      </c>
      <c r="V35" s="91">
        <v>25</v>
      </c>
      <c r="W35" s="91">
        <v>28</v>
      </c>
      <c r="X35" s="318">
        <f t="shared" si="0"/>
        <v>0.11320754716981132</v>
      </c>
      <c r="Y35" s="283">
        <v>16</v>
      </c>
      <c r="Z35" s="11">
        <v>25</v>
      </c>
      <c r="AA35" s="11">
        <v>25</v>
      </c>
      <c r="AB35" s="61">
        <f>ABS(Z35-AA35)/AVERAGE(Z35:AA35)</f>
        <v>0</v>
      </c>
      <c r="AC35" s="266">
        <v>20</v>
      </c>
      <c r="AD35" s="298" t="s">
        <v>98</v>
      </c>
      <c r="AE35" s="91">
        <v>150</v>
      </c>
    </row>
    <row r="36" spans="3:31" x14ac:dyDescent="0.25">
      <c r="C36" s="125" t="s">
        <v>350</v>
      </c>
      <c r="D36" s="293" t="s">
        <v>157</v>
      </c>
      <c r="E36" s="43" t="s">
        <v>250</v>
      </c>
      <c r="F36" s="279" t="s">
        <v>282</v>
      </c>
      <c r="G36" s="298" t="s">
        <v>641</v>
      </c>
      <c r="H36" s="11">
        <v>6.9999999999999999E-4</v>
      </c>
      <c r="I36" s="11" t="s">
        <v>447</v>
      </c>
      <c r="J36" s="11">
        <v>5.2999999999999998E-4</v>
      </c>
      <c r="K36" s="283" t="s">
        <v>558</v>
      </c>
      <c r="L36" s="298" t="s">
        <v>641</v>
      </c>
      <c r="M36" s="11">
        <v>4.0000000000000002E-4</v>
      </c>
      <c r="N36" s="11" t="s">
        <v>267</v>
      </c>
      <c r="O36" s="283" t="s">
        <v>572</v>
      </c>
      <c r="P36" s="298">
        <v>3.6999999999999999E-4</v>
      </c>
      <c r="Q36" s="11" t="s">
        <v>586</v>
      </c>
      <c r="R36" s="11" t="s">
        <v>448</v>
      </c>
      <c r="S36" s="298" t="s">
        <v>127</v>
      </c>
      <c r="T36" s="11" t="s">
        <v>598</v>
      </c>
      <c r="U36" s="11" t="s">
        <v>449</v>
      </c>
      <c r="V36" s="11">
        <v>4.2000000000000002E-4</v>
      </c>
      <c r="W36" s="11">
        <v>4.2000000000000002E-4</v>
      </c>
      <c r="X36" s="318">
        <f t="shared" si="0"/>
        <v>0</v>
      </c>
      <c r="Y36" s="283" t="s">
        <v>608</v>
      </c>
      <c r="Z36" s="11" t="s">
        <v>267</v>
      </c>
      <c r="AA36" s="11" t="s">
        <v>267</v>
      </c>
      <c r="AB36" s="11" t="s">
        <v>498</v>
      </c>
      <c r="AC36" s="267">
        <v>2.1000000000000001E-4</v>
      </c>
      <c r="AD36" s="298">
        <v>6.7000000000000002E-4</v>
      </c>
      <c r="AE36" s="91">
        <v>7.3999999999999999E-4</v>
      </c>
    </row>
    <row r="37" spans="3:31" x14ac:dyDescent="0.25">
      <c r="C37" s="125" t="s">
        <v>351</v>
      </c>
      <c r="D37" s="293" t="s">
        <v>157</v>
      </c>
      <c r="E37" s="43" t="s">
        <v>116</v>
      </c>
      <c r="F37" s="276" t="s">
        <v>13</v>
      </c>
      <c r="G37" s="298">
        <v>5.9</v>
      </c>
      <c r="H37" s="11">
        <v>6.1</v>
      </c>
      <c r="I37" s="11" t="s">
        <v>450</v>
      </c>
      <c r="J37" s="11">
        <v>7</v>
      </c>
      <c r="K37" s="283" t="s">
        <v>559</v>
      </c>
      <c r="L37" s="298">
        <v>3</v>
      </c>
      <c r="M37" s="11">
        <v>2</v>
      </c>
      <c r="N37" s="11" t="s">
        <v>20</v>
      </c>
      <c r="O37" s="283" t="s">
        <v>396</v>
      </c>
      <c r="P37" s="298">
        <v>6.3</v>
      </c>
      <c r="Q37" s="11" t="s">
        <v>587</v>
      </c>
      <c r="R37" s="11" t="s">
        <v>204</v>
      </c>
      <c r="S37" s="298">
        <v>5.8</v>
      </c>
      <c r="T37" s="11" t="s">
        <v>599</v>
      </c>
      <c r="U37" s="11" t="s">
        <v>386</v>
      </c>
      <c r="V37" s="11">
        <v>6.2</v>
      </c>
      <c r="W37" s="11">
        <v>6.1</v>
      </c>
      <c r="X37" s="318">
        <f t="shared" si="0"/>
        <v>1.6260162601626101E-2</v>
      </c>
      <c r="Y37" s="283" t="s">
        <v>106</v>
      </c>
      <c r="Z37" s="11">
        <v>4.9000000000000004</v>
      </c>
      <c r="AA37" s="11">
        <v>4.8</v>
      </c>
      <c r="AB37" s="61">
        <f>ABS(Z37-AA37)/AVERAGE(Z37:AA37)</f>
        <v>2.0618556701031038E-2</v>
      </c>
      <c r="AC37" s="267">
        <v>4.0999999999999996</v>
      </c>
      <c r="AD37" s="298">
        <v>2.1</v>
      </c>
      <c r="AE37" s="91">
        <v>6.3</v>
      </c>
    </row>
    <row r="38" spans="3:31" ht="11.25" customHeight="1" x14ac:dyDescent="0.25">
      <c r="C38" s="125" t="s">
        <v>352</v>
      </c>
      <c r="D38" s="293" t="s">
        <v>157</v>
      </c>
      <c r="E38" s="43" t="s">
        <v>255</v>
      </c>
      <c r="F38" s="280" t="s">
        <v>749</v>
      </c>
      <c r="G38" s="298" t="s">
        <v>127</v>
      </c>
      <c r="H38" s="11" t="s">
        <v>266</v>
      </c>
      <c r="I38" s="11" t="s">
        <v>266</v>
      </c>
      <c r="J38" s="11" t="s">
        <v>266</v>
      </c>
      <c r="K38" s="283" t="s">
        <v>266</v>
      </c>
      <c r="L38" s="298" t="s">
        <v>127</v>
      </c>
      <c r="M38" s="11" t="s">
        <v>266</v>
      </c>
      <c r="N38" s="11" t="s">
        <v>266</v>
      </c>
      <c r="O38" s="283" t="s">
        <v>266</v>
      </c>
      <c r="P38" s="298" t="s">
        <v>266</v>
      </c>
      <c r="Q38" s="11" t="s">
        <v>266</v>
      </c>
      <c r="R38" s="11" t="s">
        <v>266</v>
      </c>
      <c r="S38" s="298" t="s">
        <v>685</v>
      </c>
      <c r="T38" s="11" t="s">
        <v>266</v>
      </c>
      <c r="U38" s="11" t="s">
        <v>266</v>
      </c>
      <c r="V38" s="11" t="s">
        <v>266</v>
      </c>
      <c r="W38" s="11">
        <v>1.2999999999999999E-4</v>
      </c>
      <c r="X38" s="318" t="s">
        <v>498</v>
      </c>
      <c r="Y38" s="283" t="s">
        <v>266</v>
      </c>
      <c r="Z38" s="11" t="s">
        <v>266</v>
      </c>
      <c r="AA38" s="11" t="s">
        <v>266</v>
      </c>
      <c r="AB38" s="11" t="s">
        <v>498</v>
      </c>
      <c r="AC38" s="11" t="s">
        <v>266</v>
      </c>
      <c r="AD38" s="298" t="s">
        <v>266</v>
      </c>
      <c r="AE38" s="91">
        <v>1E-4</v>
      </c>
    </row>
    <row r="39" spans="3:31" x14ac:dyDescent="0.25">
      <c r="C39" s="125" t="s">
        <v>353</v>
      </c>
      <c r="D39" s="293" t="s">
        <v>157</v>
      </c>
      <c r="E39" s="43" t="s">
        <v>120</v>
      </c>
      <c r="F39" s="280" t="s">
        <v>13</v>
      </c>
      <c r="G39" s="298" t="s">
        <v>681</v>
      </c>
      <c r="H39" s="11">
        <v>130</v>
      </c>
      <c r="I39" s="11" t="s">
        <v>400</v>
      </c>
      <c r="J39" s="11">
        <v>600</v>
      </c>
      <c r="K39" s="283" t="s">
        <v>560</v>
      </c>
      <c r="L39" s="298">
        <v>3600</v>
      </c>
      <c r="M39" s="11">
        <v>840</v>
      </c>
      <c r="N39" s="11" t="s">
        <v>451</v>
      </c>
      <c r="O39" s="283" t="s">
        <v>169</v>
      </c>
      <c r="P39" s="298">
        <v>180</v>
      </c>
      <c r="Q39" s="11" t="s">
        <v>170</v>
      </c>
      <c r="R39" s="11" t="s">
        <v>233</v>
      </c>
      <c r="S39" s="298">
        <v>270</v>
      </c>
      <c r="T39" s="11" t="s">
        <v>600</v>
      </c>
      <c r="U39" s="11" t="s">
        <v>452</v>
      </c>
      <c r="V39" s="11">
        <v>590</v>
      </c>
      <c r="W39" s="11">
        <v>600</v>
      </c>
      <c r="X39" s="318">
        <f t="shared" si="0"/>
        <v>1.680672268907563E-2</v>
      </c>
      <c r="Y39" s="283" t="s">
        <v>609</v>
      </c>
      <c r="Z39" s="11">
        <v>90</v>
      </c>
      <c r="AA39" s="11">
        <v>90</v>
      </c>
      <c r="AB39" s="61">
        <f>ABS(Z39-AA39)/AVERAGE(Z39:AA39)</f>
        <v>0</v>
      </c>
      <c r="AC39" s="11">
        <v>69</v>
      </c>
      <c r="AD39" s="298">
        <v>63</v>
      </c>
      <c r="AE39" s="91">
        <v>4000</v>
      </c>
    </row>
    <row r="40" spans="3:31" x14ac:dyDescent="0.25">
      <c r="C40" s="125" t="s">
        <v>156</v>
      </c>
      <c r="D40" s="293" t="s">
        <v>157</v>
      </c>
      <c r="E40" s="43" t="s">
        <v>120</v>
      </c>
      <c r="F40" s="276" t="s">
        <v>13</v>
      </c>
      <c r="G40" s="283" t="s">
        <v>98</v>
      </c>
      <c r="H40" s="11">
        <v>240</v>
      </c>
      <c r="I40" s="11" t="s">
        <v>42</v>
      </c>
      <c r="J40" s="11">
        <v>580</v>
      </c>
      <c r="K40" s="283">
        <v>350</v>
      </c>
      <c r="L40" s="300" t="s">
        <v>98</v>
      </c>
      <c r="M40" s="11" t="s">
        <v>98</v>
      </c>
      <c r="N40" s="11" t="s">
        <v>453</v>
      </c>
      <c r="O40" s="283">
        <v>140</v>
      </c>
      <c r="P40" s="300" t="s">
        <v>98</v>
      </c>
      <c r="Q40" s="11">
        <v>150</v>
      </c>
      <c r="R40" s="11" t="s">
        <v>70</v>
      </c>
      <c r="S40" s="298" t="s">
        <v>98</v>
      </c>
      <c r="T40" s="11">
        <v>120</v>
      </c>
      <c r="U40" s="11" t="s">
        <v>303</v>
      </c>
      <c r="V40" s="91">
        <v>930</v>
      </c>
      <c r="W40" s="91">
        <v>980</v>
      </c>
      <c r="X40" s="318">
        <f t="shared" si="0"/>
        <v>5.2356020942408377E-2</v>
      </c>
      <c r="Y40" s="283">
        <v>28</v>
      </c>
      <c r="Z40" s="11">
        <v>93</v>
      </c>
      <c r="AA40" s="11">
        <v>91</v>
      </c>
      <c r="AB40" s="61">
        <f>ABS(Z40-AA40)/AVERAGE(Z40:AA40)</f>
        <v>2.1739130434782608E-2</v>
      </c>
      <c r="AC40" s="91">
        <v>65</v>
      </c>
      <c r="AD40" s="298" t="s">
        <v>98</v>
      </c>
      <c r="AE40" s="91">
        <v>930</v>
      </c>
    </row>
    <row r="41" spans="3:31" x14ac:dyDescent="0.25">
      <c r="C41" s="125" t="s">
        <v>354</v>
      </c>
      <c r="D41" s="293" t="s">
        <v>157</v>
      </c>
      <c r="E41" s="43" t="s">
        <v>121</v>
      </c>
      <c r="F41" s="276" t="s">
        <v>13</v>
      </c>
      <c r="G41" s="298">
        <v>0.55000000000000004</v>
      </c>
      <c r="H41" s="11">
        <v>0.26</v>
      </c>
      <c r="I41" s="11" t="s">
        <v>120</v>
      </c>
      <c r="J41" s="11">
        <v>0.61</v>
      </c>
      <c r="K41" s="283" t="s">
        <v>239</v>
      </c>
      <c r="L41" s="298">
        <v>2.8</v>
      </c>
      <c r="M41" s="11">
        <v>0.38</v>
      </c>
      <c r="N41" s="11" t="s">
        <v>454</v>
      </c>
      <c r="O41" s="283" t="s">
        <v>573</v>
      </c>
      <c r="P41" s="298">
        <v>8.8999999999999996E-2</v>
      </c>
      <c r="Q41" s="11" t="s">
        <v>588</v>
      </c>
      <c r="R41" s="11" t="s">
        <v>384</v>
      </c>
      <c r="S41" s="298">
        <v>0.52</v>
      </c>
      <c r="T41" s="11" t="s">
        <v>601</v>
      </c>
      <c r="U41" s="11" t="s">
        <v>115</v>
      </c>
      <c r="V41" s="11">
        <v>0.59</v>
      </c>
      <c r="W41" s="11">
        <v>0.6</v>
      </c>
      <c r="X41" s="318">
        <f t="shared" si="0"/>
        <v>1.6806722689075647E-2</v>
      </c>
      <c r="Y41" s="283" t="s">
        <v>435</v>
      </c>
      <c r="Z41" s="11">
        <v>0.31</v>
      </c>
      <c r="AA41" s="11">
        <v>0.31</v>
      </c>
      <c r="AB41" s="61">
        <f>ABS(Z41-AA41)/AVERAGE(Z41:AA41)</f>
        <v>0</v>
      </c>
      <c r="AC41" s="11">
        <v>0.39</v>
      </c>
      <c r="AD41" s="298">
        <v>0.31</v>
      </c>
      <c r="AE41" s="11">
        <v>2.5</v>
      </c>
    </row>
    <row r="42" spans="3:31" x14ac:dyDescent="0.25">
      <c r="C42" s="125" t="s">
        <v>355</v>
      </c>
      <c r="D42" s="293" t="s">
        <v>157</v>
      </c>
      <c r="E42" s="43" t="s">
        <v>110</v>
      </c>
      <c r="F42" s="276" t="s">
        <v>13</v>
      </c>
      <c r="G42" s="298">
        <v>360</v>
      </c>
      <c r="H42" s="11">
        <v>100</v>
      </c>
      <c r="I42" s="11" t="s">
        <v>399</v>
      </c>
      <c r="J42" s="11">
        <v>450</v>
      </c>
      <c r="K42" s="283" t="s">
        <v>561</v>
      </c>
      <c r="L42" s="298">
        <v>1300</v>
      </c>
      <c r="M42" s="11">
        <v>240</v>
      </c>
      <c r="N42" s="11" t="s">
        <v>455</v>
      </c>
      <c r="O42" s="283" t="s">
        <v>574</v>
      </c>
      <c r="P42" s="298">
        <v>130</v>
      </c>
      <c r="Q42" s="11" t="s">
        <v>456</v>
      </c>
      <c r="R42" s="11" t="s">
        <v>456</v>
      </c>
      <c r="S42" s="298">
        <v>210</v>
      </c>
      <c r="T42" s="11" t="s">
        <v>405</v>
      </c>
      <c r="U42" s="11" t="s">
        <v>230</v>
      </c>
      <c r="V42" s="11">
        <v>330</v>
      </c>
      <c r="W42" s="11">
        <v>330</v>
      </c>
      <c r="X42" s="318">
        <f t="shared" si="0"/>
        <v>0</v>
      </c>
      <c r="Y42" s="283" t="s">
        <v>610</v>
      </c>
      <c r="Z42" s="11">
        <v>330</v>
      </c>
      <c r="AA42" s="11">
        <v>330</v>
      </c>
      <c r="AB42" s="61">
        <f>ABS(Z42-AA42)/AVERAGE(Z42:AA42)</f>
        <v>0</v>
      </c>
      <c r="AC42" s="11">
        <v>320</v>
      </c>
      <c r="AD42" s="298">
        <v>170</v>
      </c>
      <c r="AE42" s="11">
        <v>930</v>
      </c>
    </row>
    <row r="43" spans="3:31" x14ac:dyDescent="0.25">
      <c r="C43" s="125" t="s">
        <v>356</v>
      </c>
      <c r="D43" s="293" t="s">
        <v>157</v>
      </c>
      <c r="E43" s="43" t="s">
        <v>250</v>
      </c>
      <c r="F43" s="279" t="s">
        <v>284</v>
      </c>
      <c r="G43" s="298" t="s">
        <v>641</v>
      </c>
      <c r="H43" s="11" t="s">
        <v>267</v>
      </c>
      <c r="I43" s="11" t="s">
        <v>267</v>
      </c>
      <c r="J43" s="11" t="s">
        <v>267</v>
      </c>
      <c r="K43" s="283" t="s">
        <v>267</v>
      </c>
      <c r="L43" s="298" t="s">
        <v>641</v>
      </c>
      <c r="M43" s="11" t="s">
        <v>267</v>
      </c>
      <c r="N43" s="11" t="s">
        <v>267</v>
      </c>
      <c r="O43" s="283" t="s">
        <v>267</v>
      </c>
      <c r="P43" s="298" t="s">
        <v>267</v>
      </c>
      <c r="Q43" s="11" t="s">
        <v>267</v>
      </c>
      <c r="R43" s="11" t="s">
        <v>267</v>
      </c>
      <c r="S43" s="298" t="s">
        <v>127</v>
      </c>
      <c r="T43" s="11" t="s">
        <v>267</v>
      </c>
      <c r="U43" s="11" t="s">
        <v>267</v>
      </c>
      <c r="V43" s="11" t="s">
        <v>267</v>
      </c>
      <c r="W43" s="11" t="s">
        <v>267</v>
      </c>
      <c r="X43" s="318" t="s">
        <v>498</v>
      </c>
      <c r="Y43" s="283" t="s">
        <v>267</v>
      </c>
      <c r="Z43" s="11" t="s">
        <v>267</v>
      </c>
      <c r="AA43" s="11" t="s">
        <v>267</v>
      </c>
      <c r="AB43" s="11" t="s">
        <v>498</v>
      </c>
      <c r="AC43" s="11" t="s">
        <v>267</v>
      </c>
      <c r="AD43" s="298" t="s">
        <v>267</v>
      </c>
      <c r="AE43" s="11" t="s">
        <v>267</v>
      </c>
    </row>
    <row r="44" spans="3:31" x14ac:dyDescent="0.25">
      <c r="C44" s="125" t="s">
        <v>357</v>
      </c>
      <c r="D44" s="293" t="s">
        <v>157</v>
      </c>
      <c r="E44" s="43" t="s">
        <v>251</v>
      </c>
      <c r="F44" s="276" t="s">
        <v>13</v>
      </c>
      <c r="G44" s="298" t="s">
        <v>37</v>
      </c>
      <c r="H44" s="11" t="s">
        <v>127</v>
      </c>
      <c r="I44" s="11" t="s">
        <v>127</v>
      </c>
      <c r="J44" s="11" t="s">
        <v>127</v>
      </c>
      <c r="K44" s="283" t="s">
        <v>127</v>
      </c>
      <c r="L44" s="298" t="s">
        <v>37</v>
      </c>
      <c r="M44" s="11" t="s">
        <v>127</v>
      </c>
      <c r="N44" s="11" t="s">
        <v>127</v>
      </c>
      <c r="O44" s="283" t="s">
        <v>127</v>
      </c>
      <c r="P44" s="298" t="s">
        <v>127</v>
      </c>
      <c r="Q44" s="11" t="s">
        <v>127</v>
      </c>
      <c r="R44" s="11" t="s">
        <v>127</v>
      </c>
      <c r="S44" s="298" t="s">
        <v>39</v>
      </c>
      <c r="T44" s="11" t="s">
        <v>127</v>
      </c>
      <c r="U44" s="11" t="s">
        <v>127</v>
      </c>
      <c r="V44" s="11" t="s">
        <v>127</v>
      </c>
      <c r="W44" s="11" t="s">
        <v>127</v>
      </c>
      <c r="X44" s="318" t="s">
        <v>498</v>
      </c>
      <c r="Y44" s="283" t="s">
        <v>127</v>
      </c>
      <c r="Z44" s="11" t="s">
        <v>127</v>
      </c>
      <c r="AA44" s="11" t="s">
        <v>127</v>
      </c>
      <c r="AB44" s="11" t="s">
        <v>498</v>
      </c>
      <c r="AC44" s="11" t="s">
        <v>127</v>
      </c>
      <c r="AD44" s="298" t="s">
        <v>127</v>
      </c>
      <c r="AE44" s="11" t="s">
        <v>127</v>
      </c>
    </row>
    <row r="45" spans="3:31" ht="11.25" customHeight="1" x14ac:dyDescent="0.25">
      <c r="C45" s="125" t="s">
        <v>358</v>
      </c>
      <c r="D45" s="293" t="s">
        <v>157</v>
      </c>
      <c r="E45" s="43" t="s">
        <v>251</v>
      </c>
      <c r="F45" s="280" t="s">
        <v>13</v>
      </c>
      <c r="G45" s="298" t="s">
        <v>37</v>
      </c>
      <c r="H45" s="11" t="s">
        <v>127</v>
      </c>
      <c r="I45" s="11" t="s">
        <v>127</v>
      </c>
      <c r="J45" s="11" t="s">
        <v>127</v>
      </c>
      <c r="K45" s="283" t="s">
        <v>127</v>
      </c>
      <c r="L45" s="298" t="s">
        <v>37</v>
      </c>
      <c r="M45" s="11" t="s">
        <v>127</v>
      </c>
      <c r="N45" s="11" t="s">
        <v>127</v>
      </c>
      <c r="O45" s="283" t="s">
        <v>575</v>
      </c>
      <c r="P45" s="298">
        <v>2.3E-3</v>
      </c>
      <c r="Q45" s="11" t="s">
        <v>127</v>
      </c>
      <c r="R45" s="11" t="s">
        <v>127</v>
      </c>
      <c r="S45" s="298" t="s">
        <v>39</v>
      </c>
      <c r="T45" s="11" t="s">
        <v>127</v>
      </c>
      <c r="U45" s="11" t="s">
        <v>127</v>
      </c>
      <c r="V45" s="11">
        <v>1.4E-3</v>
      </c>
      <c r="W45" s="11">
        <v>1.4E-3</v>
      </c>
      <c r="X45" s="318">
        <f t="shared" si="0"/>
        <v>0</v>
      </c>
      <c r="Y45" s="283" t="s">
        <v>127</v>
      </c>
      <c r="Z45" s="11" t="s">
        <v>127</v>
      </c>
      <c r="AA45" s="11" t="s">
        <v>127</v>
      </c>
      <c r="AB45" s="11" t="s">
        <v>498</v>
      </c>
      <c r="AC45" s="11" t="s">
        <v>127</v>
      </c>
      <c r="AD45" s="298" t="s">
        <v>127</v>
      </c>
      <c r="AE45" s="11" t="s">
        <v>127</v>
      </c>
    </row>
    <row r="46" spans="3:31" x14ac:dyDescent="0.25">
      <c r="C46" s="125" t="s">
        <v>359</v>
      </c>
      <c r="D46" s="293" t="s">
        <v>157</v>
      </c>
      <c r="E46" s="43" t="s">
        <v>255</v>
      </c>
      <c r="F46" s="280" t="s">
        <v>747</v>
      </c>
      <c r="G46" s="299">
        <v>0.02</v>
      </c>
      <c r="H46" s="49">
        <v>1.6E-2</v>
      </c>
      <c r="I46" s="49" t="s">
        <v>18</v>
      </c>
      <c r="J46" s="11">
        <v>1.4E-2</v>
      </c>
      <c r="K46" s="301" t="s">
        <v>562</v>
      </c>
      <c r="L46" s="299">
        <v>6.3E-2</v>
      </c>
      <c r="M46" s="11">
        <v>9.1000000000000004E-3</v>
      </c>
      <c r="N46" s="11" t="s">
        <v>269</v>
      </c>
      <c r="O46" s="283" t="s">
        <v>576</v>
      </c>
      <c r="P46" s="298">
        <v>4.7999999999999996E-3</v>
      </c>
      <c r="Q46" s="11" t="s">
        <v>285</v>
      </c>
      <c r="R46" s="11" t="s">
        <v>457</v>
      </c>
      <c r="S46" s="299">
        <v>3.5999999999999997E-2</v>
      </c>
      <c r="T46" s="11" t="s">
        <v>444</v>
      </c>
      <c r="U46" s="49" t="s">
        <v>458</v>
      </c>
      <c r="V46" s="49">
        <v>4.2999999999999997E-2</v>
      </c>
      <c r="W46" s="49">
        <v>4.2999999999999997E-2</v>
      </c>
      <c r="X46" s="318">
        <f t="shared" si="0"/>
        <v>0</v>
      </c>
      <c r="Y46" s="283" t="s">
        <v>261</v>
      </c>
      <c r="Z46" s="49">
        <v>2.8000000000000001E-2</v>
      </c>
      <c r="AA46" s="49">
        <v>2.8000000000000001E-2</v>
      </c>
      <c r="AB46" s="61">
        <f>ABS(Z46-AA46)/AVERAGE(Z46:AA46)</f>
        <v>0</v>
      </c>
      <c r="AC46" s="49">
        <v>1.7000000000000001E-2</v>
      </c>
      <c r="AD46" s="298">
        <v>7.4000000000000003E-3</v>
      </c>
      <c r="AE46" s="49">
        <v>4.7E-2</v>
      </c>
    </row>
    <row r="47" spans="3:31" x14ac:dyDescent="0.25">
      <c r="C47" s="125" t="s">
        <v>360</v>
      </c>
      <c r="D47" s="293" t="s">
        <v>157</v>
      </c>
      <c r="E47" s="43" t="s">
        <v>251</v>
      </c>
      <c r="F47" s="276" t="s">
        <v>13</v>
      </c>
      <c r="G47" s="298" t="s">
        <v>37</v>
      </c>
      <c r="H47" s="11" t="s">
        <v>127</v>
      </c>
      <c r="I47" s="11" t="s">
        <v>127</v>
      </c>
      <c r="J47" s="11">
        <v>1.2999999999999999E-3</v>
      </c>
      <c r="K47" s="283" t="s">
        <v>127</v>
      </c>
      <c r="L47" s="298" t="s">
        <v>37</v>
      </c>
      <c r="M47" s="11" t="s">
        <v>127</v>
      </c>
      <c r="N47" s="11" t="s">
        <v>127</v>
      </c>
      <c r="O47" s="283" t="s">
        <v>127</v>
      </c>
      <c r="P47" s="298" t="s">
        <v>127</v>
      </c>
      <c r="Q47" s="11" t="s">
        <v>127</v>
      </c>
      <c r="R47" s="11" t="s">
        <v>127</v>
      </c>
      <c r="S47" s="298" t="s">
        <v>39</v>
      </c>
      <c r="T47" s="11" t="s">
        <v>127</v>
      </c>
      <c r="U47" s="11" t="s">
        <v>127</v>
      </c>
      <c r="V47" s="11" t="s">
        <v>127</v>
      </c>
      <c r="W47" s="11" t="s">
        <v>127</v>
      </c>
      <c r="X47" s="318" t="s">
        <v>498</v>
      </c>
      <c r="Y47" s="283" t="s">
        <v>127</v>
      </c>
      <c r="Z47" s="11" t="s">
        <v>127</v>
      </c>
      <c r="AA47" s="11">
        <v>1.1000000000000001E-3</v>
      </c>
      <c r="AB47" s="11" t="s">
        <v>498</v>
      </c>
      <c r="AC47" s="11">
        <v>1.1000000000000001E-3</v>
      </c>
      <c r="AD47" s="298" t="s">
        <v>127</v>
      </c>
      <c r="AE47" s="11" t="s">
        <v>127</v>
      </c>
    </row>
    <row r="48" spans="3:31" ht="13.5" customHeight="1" x14ac:dyDescent="0.25">
      <c r="C48" s="125" t="s">
        <v>361</v>
      </c>
      <c r="D48" s="293" t="s">
        <v>157</v>
      </c>
      <c r="E48" s="43" t="s">
        <v>248</v>
      </c>
      <c r="F48" s="279" t="s">
        <v>287</v>
      </c>
      <c r="G48" s="298" t="s">
        <v>682</v>
      </c>
      <c r="H48" s="11" t="s">
        <v>271</v>
      </c>
      <c r="I48" s="11" t="s">
        <v>271</v>
      </c>
      <c r="J48" s="11" t="s">
        <v>271</v>
      </c>
      <c r="K48" s="283" t="s">
        <v>563</v>
      </c>
      <c r="L48" s="298" t="s">
        <v>682</v>
      </c>
      <c r="M48" s="11" t="s">
        <v>271</v>
      </c>
      <c r="N48" s="11" t="s">
        <v>271</v>
      </c>
      <c r="O48" s="298" t="s">
        <v>271</v>
      </c>
      <c r="P48" s="118" t="s">
        <v>271</v>
      </c>
      <c r="Q48" s="11" t="s">
        <v>271</v>
      </c>
      <c r="R48" s="11" t="s">
        <v>271</v>
      </c>
      <c r="S48" s="299">
        <v>5.5E-2</v>
      </c>
      <c r="T48" s="49" t="s">
        <v>116</v>
      </c>
      <c r="U48" s="49" t="s">
        <v>459</v>
      </c>
      <c r="V48" s="49">
        <v>3.4000000000000002E-2</v>
      </c>
      <c r="W48" s="49">
        <v>3.6999999999999998E-2</v>
      </c>
      <c r="X48" s="318">
        <f t="shared" si="0"/>
        <v>8.4507042253521E-2</v>
      </c>
      <c r="Y48" s="283" t="s">
        <v>271</v>
      </c>
      <c r="Z48" s="11" t="s">
        <v>271</v>
      </c>
      <c r="AA48" s="11" t="s">
        <v>271</v>
      </c>
      <c r="AB48" s="11" t="s">
        <v>498</v>
      </c>
      <c r="AC48" s="11" t="s">
        <v>271</v>
      </c>
      <c r="AD48" s="298" t="s">
        <v>271</v>
      </c>
      <c r="AE48" s="11" t="s">
        <v>271</v>
      </c>
    </row>
    <row r="49" spans="3:24" ht="21" customHeight="1" x14ac:dyDescent="0.25">
      <c r="C49" s="2" t="s">
        <v>95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3:24" ht="18" customHeight="1" x14ac:dyDescent="0.25">
      <c r="C50" s="365" t="s">
        <v>40</v>
      </c>
      <c r="D50" s="63" t="s">
        <v>746</v>
      </c>
      <c r="E50" s="63"/>
      <c r="F50" s="63"/>
      <c r="G50" s="58"/>
      <c r="H50" s="58"/>
      <c r="I50" s="58"/>
      <c r="J50" s="58"/>
      <c r="K50" s="58"/>
      <c r="L50" s="58"/>
      <c r="M50" s="58"/>
      <c r="N50" s="58"/>
      <c r="O50" s="58"/>
      <c r="P50" s="181"/>
      <c r="Q50" s="97"/>
      <c r="R50" s="97"/>
      <c r="S50" s="181"/>
      <c r="T50" s="97"/>
      <c r="U50" s="235"/>
      <c r="V50" s="239"/>
      <c r="W50" s="239"/>
      <c r="X50" s="97"/>
    </row>
    <row r="51" spans="3:24" ht="18" customHeight="1" x14ac:dyDescent="0.25">
      <c r="C51" s="38" t="s">
        <v>244</v>
      </c>
      <c r="D51" s="63" t="s">
        <v>775</v>
      </c>
      <c r="E51" s="63"/>
      <c r="F51" s="63"/>
      <c r="G51" s="58"/>
      <c r="H51" s="58"/>
      <c r="I51" s="58"/>
      <c r="J51" s="58"/>
      <c r="K51" s="58"/>
      <c r="L51" s="58"/>
      <c r="M51" s="58"/>
      <c r="N51" s="58"/>
      <c r="O51" s="58"/>
      <c r="P51" s="259"/>
      <c r="Q51" s="259"/>
      <c r="R51" s="259"/>
      <c r="S51" s="259"/>
      <c r="T51" s="259"/>
      <c r="U51" s="259"/>
      <c r="V51" s="259"/>
      <c r="W51" s="259"/>
      <c r="X51" s="259"/>
    </row>
    <row r="52" spans="3:24" ht="18" customHeight="1" x14ac:dyDescent="0.25">
      <c r="C52" s="212" t="s">
        <v>113</v>
      </c>
      <c r="D52" s="200" t="s">
        <v>489</v>
      </c>
      <c r="E52" s="200"/>
      <c r="F52" s="200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</row>
    <row r="53" spans="3:24" ht="18" customHeight="1" x14ac:dyDescent="0.25">
      <c r="C53" s="213" t="s">
        <v>626</v>
      </c>
      <c r="D53" s="209" t="s">
        <v>627</v>
      </c>
      <c r="E53" s="209"/>
      <c r="F53" s="209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</row>
    <row r="54" spans="3:24" ht="18" customHeight="1" x14ac:dyDescent="0.25">
      <c r="C54" s="214" t="s">
        <v>131</v>
      </c>
      <c r="D54" s="71" t="s">
        <v>273</v>
      </c>
      <c r="E54" s="3"/>
      <c r="F54" s="3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</row>
    <row r="55" spans="3:24" ht="18" customHeight="1" x14ac:dyDescent="0.25">
      <c r="C55" s="214" t="s">
        <v>132</v>
      </c>
      <c r="D55" s="3" t="s">
        <v>278</v>
      </c>
      <c r="E55" s="3"/>
      <c r="F55" s="3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</row>
    <row r="56" spans="3:24" ht="18" customHeight="1" x14ac:dyDescent="0.25">
      <c r="C56" s="215" t="s">
        <v>13</v>
      </c>
      <c r="D56" s="3" t="s">
        <v>97</v>
      </c>
      <c r="E56" s="3"/>
      <c r="F56" s="3"/>
      <c r="G56" s="182"/>
      <c r="H56" s="98"/>
      <c r="I56" s="182"/>
      <c r="J56" s="98"/>
      <c r="K56" s="102"/>
      <c r="L56" s="182"/>
      <c r="M56" s="98"/>
      <c r="N56" s="98"/>
      <c r="O56" s="98"/>
      <c r="P56" s="182"/>
      <c r="Q56" s="98"/>
      <c r="R56" s="98"/>
      <c r="S56" s="182"/>
      <c r="T56" s="98"/>
      <c r="U56" s="182"/>
      <c r="V56" s="182"/>
      <c r="W56" s="182"/>
      <c r="X56" s="98"/>
    </row>
    <row r="57" spans="3:24" ht="18" customHeight="1" x14ac:dyDescent="0.25">
      <c r="C57" s="215" t="s">
        <v>98</v>
      </c>
      <c r="D57" s="3" t="s">
        <v>99</v>
      </c>
      <c r="E57" s="3"/>
      <c r="F57" s="3"/>
      <c r="G57" s="182"/>
      <c r="H57" s="98"/>
      <c r="I57" s="182"/>
      <c r="J57" s="98"/>
      <c r="K57" s="102"/>
      <c r="L57" s="182"/>
      <c r="M57" s="98"/>
      <c r="N57" s="98"/>
      <c r="O57" s="98"/>
      <c r="P57" s="182"/>
      <c r="Q57" s="98"/>
      <c r="R57" s="98"/>
      <c r="S57" s="182"/>
      <c r="T57" s="98"/>
      <c r="U57" s="182"/>
      <c r="V57" s="182"/>
      <c r="W57" s="182"/>
      <c r="X57" s="98"/>
    </row>
    <row r="58" spans="3:24" ht="18" customHeight="1" x14ac:dyDescent="0.25">
      <c r="C58" s="215" t="s">
        <v>15</v>
      </c>
      <c r="D58" s="3" t="s">
        <v>100</v>
      </c>
      <c r="E58" s="3"/>
      <c r="F58" s="3"/>
      <c r="G58" s="182"/>
      <c r="H58" s="98"/>
      <c r="I58" s="182"/>
      <c r="J58" s="98"/>
      <c r="K58" s="102"/>
      <c r="L58" s="182"/>
      <c r="M58" s="98"/>
      <c r="N58" s="98"/>
      <c r="O58" s="98"/>
      <c r="P58" s="182"/>
      <c r="Q58" s="98"/>
      <c r="R58" s="98"/>
      <c r="S58" s="182"/>
      <c r="T58" s="98"/>
      <c r="U58" s="182"/>
      <c r="V58" s="182"/>
      <c r="W58" s="182"/>
      <c r="X58" s="98"/>
    </row>
    <row r="59" spans="3:24" ht="18" customHeight="1" x14ac:dyDescent="0.25">
      <c r="C59" s="215" t="s">
        <v>1</v>
      </c>
      <c r="D59" s="3" t="s">
        <v>103</v>
      </c>
      <c r="E59" s="3"/>
      <c r="F59" s="3"/>
      <c r="G59" s="182"/>
      <c r="H59" s="98"/>
      <c r="I59" s="182"/>
      <c r="J59" s="98"/>
      <c r="K59" s="102"/>
      <c r="L59" s="182"/>
      <c r="M59" s="98"/>
      <c r="N59" s="98"/>
      <c r="O59" s="98"/>
      <c r="P59" s="182"/>
      <c r="Q59" s="98"/>
      <c r="R59" s="98"/>
      <c r="S59" s="182"/>
      <c r="T59" s="98"/>
      <c r="U59" s="182"/>
      <c r="V59" s="182"/>
      <c r="W59" s="182"/>
      <c r="X59" s="98"/>
    </row>
    <row r="60" spans="3:24" ht="18" customHeight="1" x14ac:dyDescent="0.3">
      <c r="C60" s="216" t="s">
        <v>198</v>
      </c>
      <c r="D60" s="3" t="s">
        <v>104</v>
      </c>
    </row>
    <row r="61" spans="3:24" ht="18" customHeight="1" x14ac:dyDescent="0.25">
      <c r="C61" s="215" t="s">
        <v>101</v>
      </c>
      <c r="D61" s="3" t="s">
        <v>102</v>
      </c>
    </row>
    <row r="62" spans="3:24" ht="18" customHeight="1" x14ac:dyDescent="0.25">
      <c r="C62" s="62" t="s">
        <v>498</v>
      </c>
      <c r="D62" s="6" t="s">
        <v>499</v>
      </c>
    </row>
    <row r="63" spans="3:24" ht="18" customHeight="1" x14ac:dyDescent="0.25">
      <c r="C63" s="217" t="s">
        <v>660</v>
      </c>
      <c r="D63" s="210" t="s">
        <v>661</v>
      </c>
      <c r="E63" s="210"/>
      <c r="F63" s="210"/>
    </row>
    <row r="64" spans="3:24" ht="18" customHeight="1" x14ac:dyDescent="0.25">
      <c r="C64" s="218" t="s">
        <v>663</v>
      </c>
      <c r="D64" s="468" t="s">
        <v>665</v>
      </c>
      <c r="E64" s="468"/>
      <c r="F64" s="468"/>
    </row>
    <row r="65" spans="3:6" ht="18" customHeight="1" x14ac:dyDescent="0.25">
      <c r="C65" s="218" t="s">
        <v>664</v>
      </c>
      <c r="D65" s="201" t="s">
        <v>666</v>
      </c>
      <c r="E65" s="201"/>
      <c r="F65" s="201"/>
    </row>
    <row r="66" spans="3:6" ht="15" customHeight="1" x14ac:dyDescent="0.25">
      <c r="C66" s="211"/>
      <c r="D66" s="201"/>
      <c r="E66" s="201"/>
      <c r="F66" s="201"/>
    </row>
  </sheetData>
  <mergeCells count="10">
    <mergeCell ref="S5:X5"/>
    <mergeCell ref="Y5:AC5"/>
    <mergeCell ref="AD5:AE5"/>
    <mergeCell ref="D64:F64"/>
    <mergeCell ref="D5:D9"/>
    <mergeCell ref="E5:E9"/>
    <mergeCell ref="F5:F9"/>
    <mergeCell ref="G5:J5"/>
    <mergeCell ref="L5:N5"/>
    <mergeCell ref="P5:R5"/>
  </mergeCells>
  <printOptions horizontalCentered="1"/>
  <pageMargins left="0.75" right="0.75" top="1.3" bottom="0.45" header="0.67" footer="0.3"/>
  <pageSetup paperSize="17" scale="60" fitToWidth="0" orientation="landscape" r:id="rId1"/>
  <headerFooter alignWithMargins="0">
    <oddHeader>&amp;L&amp;"Arial,Bold"&amp;K04+000Table 4
Groundwater Analytical Results
Inorganic Parameters&amp;R&amp;G</oddHeader>
    <oddFooter>&amp;L&amp;8Project No. 102089-002&amp;R&amp;8&amp;P/&amp;N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9"/>
  <sheetViews>
    <sheetView view="pageLayout" zoomScale="70" zoomScaleNormal="100" zoomScaleSheetLayoutView="100" zoomScalePageLayoutView="70" workbookViewId="0">
      <selection activeCell="E2" sqref="E2:AC2"/>
    </sheetView>
  </sheetViews>
  <sheetFormatPr defaultColWidth="8.81640625" defaultRowHeight="11.5" x14ac:dyDescent="0.25"/>
  <cols>
    <col min="1" max="1" width="35.81640625" style="6" customWidth="1"/>
    <col min="2" max="2" width="10.81640625" style="6" customWidth="1"/>
    <col min="3" max="3" width="14.1796875" style="6" customWidth="1"/>
    <col min="4" max="4" width="20.81640625" style="6" customWidth="1"/>
    <col min="5" max="21" width="10.26953125" style="6" customWidth="1"/>
    <col min="22" max="22" width="5.54296875" style="6" bestFit="1" customWidth="1"/>
    <col min="23" max="25" width="10.26953125" style="6" customWidth="1"/>
    <col min="26" max="26" width="4.7265625" style="6" customWidth="1"/>
    <col min="27" max="29" width="10.26953125" style="6" customWidth="1"/>
    <col min="30" max="16384" width="8.81640625" style="6"/>
  </cols>
  <sheetData>
    <row r="1" spans="1:29" s="1" customFormat="1" ht="15" customHeight="1" x14ac:dyDescent="0.25">
      <c r="A1" s="4"/>
      <c r="B1" s="182"/>
      <c r="C1" s="182"/>
      <c r="D1" s="182"/>
    </row>
    <row r="2" spans="1:29" s="1" customFormat="1" ht="14.25" customHeight="1" x14ac:dyDescent="0.25">
      <c r="A2" s="137" t="s">
        <v>774</v>
      </c>
      <c r="B2" s="478" t="s">
        <v>0</v>
      </c>
      <c r="C2" s="460" t="s">
        <v>101</v>
      </c>
      <c r="D2" s="480" t="s">
        <v>739</v>
      </c>
      <c r="E2" s="471" t="s">
        <v>522</v>
      </c>
      <c r="F2" s="472"/>
      <c r="G2" s="472"/>
      <c r="H2" s="473"/>
      <c r="I2" s="377" t="s">
        <v>525</v>
      </c>
      <c r="J2" s="471" t="s">
        <v>528</v>
      </c>
      <c r="K2" s="472"/>
      <c r="L2" s="473"/>
      <c r="M2" s="378" t="s">
        <v>531</v>
      </c>
      <c r="N2" s="471" t="s">
        <v>534</v>
      </c>
      <c r="O2" s="472"/>
      <c r="P2" s="473"/>
      <c r="Q2" s="474" t="s">
        <v>540</v>
      </c>
      <c r="R2" s="475"/>
      <c r="S2" s="475"/>
      <c r="T2" s="475"/>
      <c r="U2" s="475"/>
      <c r="V2" s="482"/>
      <c r="W2" s="471" t="s">
        <v>543</v>
      </c>
      <c r="X2" s="472"/>
      <c r="Y2" s="472"/>
      <c r="Z2" s="472"/>
      <c r="AA2" s="473"/>
      <c r="AB2" s="474" t="s">
        <v>546</v>
      </c>
      <c r="AC2" s="475"/>
    </row>
    <row r="3" spans="1:29" s="1" customFormat="1" ht="15" customHeight="1" x14ac:dyDescent="0.25">
      <c r="A3" s="115" t="s">
        <v>2</v>
      </c>
      <c r="B3" s="479"/>
      <c r="C3" s="461"/>
      <c r="D3" s="481"/>
      <c r="E3" s="344">
        <v>41898</v>
      </c>
      <c r="F3" s="345">
        <v>42211</v>
      </c>
      <c r="G3" s="42">
        <v>42583</v>
      </c>
      <c r="H3" s="233">
        <v>42946</v>
      </c>
      <c r="I3" s="346">
        <v>42211</v>
      </c>
      <c r="J3" s="344">
        <v>41899</v>
      </c>
      <c r="K3" s="345">
        <v>42211</v>
      </c>
      <c r="L3" s="233">
        <v>42584</v>
      </c>
      <c r="M3" s="347">
        <v>42211</v>
      </c>
      <c r="N3" s="345">
        <v>41899</v>
      </c>
      <c r="O3" s="345">
        <v>42211</v>
      </c>
      <c r="P3" s="42">
        <v>42584</v>
      </c>
      <c r="Q3" s="348">
        <v>41905</v>
      </c>
      <c r="R3" s="345">
        <v>42211</v>
      </c>
      <c r="S3" s="345">
        <v>42585</v>
      </c>
      <c r="T3" s="345">
        <v>42953</v>
      </c>
      <c r="U3" s="345">
        <v>42953</v>
      </c>
      <c r="V3" s="347"/>
      <c r="W3" s="344">
        <v>42211</v>
      </c>
      <c r="X3" s="42">
        <v>42585</v>
      </c>
      <c r="Y3" s="42">
        <v>42585</v>
      </c>
      <c r="Z3" s="42"/>
      <c r="AA3" s="233">
        <v>42955</v>
      </c>
      <c r="AB3" s="42">
        <v>42211</v>
      </c>
      <c r="AC3" s="345">
        <v>42953</v>
      </c>
    </row>
    <row r="4" spans="1:29" ht="45.75" customHeight="1" x14ac:dyDescent="0.25">
      <c r="A4" s="116" t="s">
        <v>3</v>
      </c>
      <c r="B4" s="479"/>
      <c r="C4" s="461"/>
      <c r="D4" s="481"/>
      <c r="E4" s="248" t="s">
        <v>522</v>
      </c>
      <c r="F4" s="250" t="s">
        <v>522</v>
      </c>
      <c r="G4" s="250" t="s">
        <v>522</v>
      </c>
      <c r="H4" s="251" t="s">
        <v>522</v>
      </c>
      <c r="I4" s="123" t="s">
        <v>781</v>
      </c>
      <c r="J4" s="248" t="s">
        <v>528</v>
      </c>
      <c r="K4" s="250" t="s">
        <v>528</v>
      </c>
      <c r="L4" s="251" t="s">
        <v>528</v>
      </c>
      <c r="M4" s="208" t="s">
        <v>531</v>
      </c>
      <c r="N4" s="250" t="s">
        <v>534</v>
      </c>
      <c r="O4" s="250" t="s">
        <v>534</v>
      </c>
      <c r="P4" s="250" t="s">
        <v>534</v>
      </c>
      <c r="Q4" s="248" t="s">
        <v>540</v>
      </c>
      <c r="R4" s="250" t="s">
        <v>540</v>
      </c>
      <c r="S4" s="250" t="s">
        <v>540</v>
      </c>
      <c r="T4" s="250" t="s">
        <v>540</v>
      </c>
      <c r="U4" s="250" t="s">
        <v>771</v>
      </c>
      <c r="V4" s="251" t="s">
        <v>497</v>
      </c>
      <c r="W4" s="248" t="s">
        <v>543</v>
      </c>
      <c r="X4" s="250" t="s">
        <v>543</v>
      </c>
      <c r="Y4" s="250" t="s">
        <v>780</v>
      </c>
      <c r="Z4" s="250" t="s">
        <v>497</v>
      </c>
      <c r="AA4" s="251" t="s">
        <v>543</v>
      </c>
      <c r="AB4" s="248" t="s">
        <v>546</v>
      </c>
      <c r="AC4" s="250" t="s">
        <v>546</v>
      </c>
    </row>
    <row r="5" spans="1:29" ht="15" customHeight="1" x14ac:dyDescent="0.25">
      <c r="A5" s="115" t="s">
        <v>4</v>
      </c>
      <c r="B5" s="479"/>
      <c r="C5" s="461"/>
      <c r="D5" s="481"/>
      <c r="E5" s="109" t="s">
        <v>550</v>
      </c>
      <c r="F5" s="37" t="s">
        <v>550</v>
      </c>
      <c r="G5" s="252" t="s">
        <v>122</v>
      </c>
      <c r="H5" s="111" t="s">
        <v>122</v>
      </c>
      <c r="I5" s="111" t="s">
        <v>550</v>
      </c>
      <c r="J5" s="109" t="s">
        <v>550</v>
      </c>
      <c r="K5" s="37" t="s">
        <v>550</v>
      </c>
      <c r="L5" s="111" t="s">
        <v>122</v>
      </c>
      <c r="M5" s="111" t="s">
        <v>550</v>
      </c>
      <c r="N5" s="109" t="s">
        <v>550</v>
      </c>
      <c r="O5" s="37" t="s">
        <v>550</v>
      </c>
      <c r="P5" s="37" t="s">
        <v>122</v>
      </c>
      <c r="Q5" s="109" t="s">
        <v>550</v>
      </c>
      <c r="R5" s="37" t="s">
        <v>550</v>
      </c>
      <c r="S5" s="223" t="s">
        <v>122</v>
      </c>
      <c r="T5" s="252" t="s">
        <v>122</v>
      </c>
      <c r="U5" s="252" t="s">
        <v>122</v>
      </c>
      <c r="V5" s="111"/>
      <c r="W5" s="109" t="s">
        <v>550</v>
      </c>
      <c r="X5" s="37" t="s">
        <v>122</v>
      </c>
      <c r="Y5" s="252" t="s">
        <v>122</v>
      </c>
      <c r="Z5" s="462"/>
      <c r="AA5" s="233" t="s">
        <v>122</v>
      </c>
      <c r="AB5" s="42" t="s">
        <v>550</v>
      </c>
      <c r="AC5" s="252" t="s">
        <v>550</v>
      </c>
    </row>
    <row r="6" spans="1:29" ht="15" customHeight="1" x14ac:dyDescent="0.25">
      <c r="A6" s="115" t="s">
        <v>5</v>
      </c>
      <c r="B6" s="479"/>
      <c r="C6" s="461"/>
      <c r="D6" s="481"/>
      <c r="E6" s="197" t="s">
        <v>6</v>
      </c>
      <c r="F6" s="176" t="s">
        <v>6</v>
      </c>
      <c r="G6" s="253" t="s">
        <v>6</v>
      </c>
      <c r="H6" s="198" t="s">
        <v>6</v>
      </c>
      <c r="I6" s="111" t="s">
        <v>6</v>
      </c>
      <c r="J6" s="197" t="s">
        <v>6</v>
      </c>
      <c r="K6" s="176" t="s">
        <v>6</v>
      </c>
      <c r="L6" s="198" t="s">
        <v>6</v>
      </c>
      <c r="M6" s="111" t="s">
        <v>6</v>
      </c>
      <c r="N6" s="197" t="s">
        <v>6</v>
      </c>
      <c r="O6" s="176" t="s">
        <v>6</v>
      </c>
      <c r="P6" s="176" t="s">
        <v>6</v>
      </c>
      <c r="Q6" s="197" t="s">
        <v>6</v>
      </c>
      <c r="R6" s="176" t="s">
        <v>6</v>
      </c>
      <c r="S6" s="224" t="s">
        <v>6</v>
      </c>
      <c r="T6" s="253" t="s">
        <v>6</v>
      </c>
      <c r="U6" s="253" t="s">
        <v>6</v>
      </c>
      <c r="V6" s="198"/>
      <c r="W6" s="197" t="s">
        <v>6</v>
      </c>
      <c r="X6" s="176" t="s">
        <v>6</v>
      </c>
      <c r="Y6" s="253" t="s">
        <v>6</v>
      </c>
      <c r="Z6" s="476"/>
      <c r="AA6" s="234" t="s">
        <v>6</v>
      </c>
      <c r="AB6" s="242" t="s">
        <v>6</v>
      </c>
      <c r="AC6" s="253" t="s">
        <v>6</v>
      </c>
    </row>
    <row r="7" spans="1:29" ht="15" customHeight="1" x14ac:dyDescent="0.25">
      <c r="A7" s="158" t="s">
        <v>311</v>
      </c>
      <c r="B7" s="135"/>
      <c r="C7" s="136"/>
      <c r="D7" s="136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59"/>
      <c r="AB7" s="159"/>
      <c r="AC7" s="129"/>
    </row>
    <row r="8" spans="1:29" ht="15" customHeight="1" x14ac:dyDescent="0.25">
      <c r="A8" s="147" t="s">
        <v>312</v>
      </c>
      <c r="B8" s="275" t="s">
        <v>157</v>
      </c>
      <c r="C8" s="276" t="s">
        <v>120</v>
      </c>
      <c r="D8" s="276" t="s">
        <v>13</v>
      </c>
      <c r="E8" s="338">
        <v>1500</v>
      </c>
      <c r="F8" s="45" t="s">
        <v>611</v>
      </c>
      <c r="G8" s="45" t="s">
        <v>302</v>
      </c>
      <c r="H8" s="108">
        <v>1460</v>
      </c>
      <c r="I8" s="338" t="s">
        <v>303</v>
      </c>
      <c r="J8" s="108">
        <v>3700</v>
      </c>
      <c r="K8" s="45" t="s">
        <v>615</v>
      </c>
      <c r="L8" s="45" t="s">
        <v>378</v>
      </c>
      <c r="M8" s="372" t="s">
        <v>616</v>
      </c>
      <c r="N8" s="108">
        <v>510</v>
      </c>
      <c r="O8" s="45" t="s">
        <v>307</v>
      </c>
      <c r="P8" s="45" t="s">
        <v>379</v>
      </c>
      <c r="Q8" s="339">
        <v>1300</v>
      </c>
      <c r="R8" s="45" t="s">
        <v>619</v>
      </c>
      <c r="S8" s="45" t="s">
        <v>380</v>
      </c>
      <c r="T8" s="108">
        <v>1490</v>
      </c>
      <c r="U8" s="108">
        <v>1650</v>
      </c>
      <c r="V8" s="61">
        <f>ABS(U8-T8)/AVERAGE(T8:U8)</f>
        <v>0.10191082802547771</v>
      </c>
      <c r="W8" s="338" t="s">
        <v>621</v>
      </c>
      <c r="X8" s="11">
        <v>1700</v>
      </c>
      <c r="Y8" s="11">
        <v>1700</v>
      </c>
      <c r="Z8" s="61">
        <f>ABS(X8-Y8)/AVERAGE(X8:Y8)</f>
        <v>0</v>
      </c>
      <c r="AA8" s="11">
        <v>1320</v>
      </c>
      <c r="AB8" s="338" t="s">
        <v>623</v>
      </c>
      <c r="AC8" s="108">
        <v>5500</v>
      </c>
    </row>
    <row r="9" spans="1:29" ht="25.5" customHeight="1" x14ac:dyDescent="0.25">
      <c r="A9" s="147" t="s">
        <v>313</v>
      </c>
      <c r="B9" s="275" t="s">
        <v>157</v>
      </c>
      <c r="C9" s="276" t="s">
        <v>362</v>
      </c>
      <c r="D9" s="280" t="s">
        <v>469</v>
      </c>
      <c r="E9" s="338" t="s">
        <v>382</v>
      </c>
      <c r="F9" s="45" t="s">
        <v>382</v>
      </c>
      <c r="G9" s="45" t="s">
        <v>381</v>
      </c>
      <c r="H9" s="45">
        <v>0.25</v>
      </c>
      <c r="I9" s="338" t="s">
        <v>613</v>
      </c>
      <c r="J9" s="45" t="s">
        <v>667</v>
      </c>
      <c r="K9" s="45" t="s">
        <v>382</v>
      </c>
      <c r="L9" s="45" t="s">
        <v>382</v>
      </c>
      <c r="M9" s="373" t="s">
        <v>300</v>
      </c>
      <c r="N9" s="45" t="s">
        <v>382</v>
      </c>
      <c r="O9" s="45" t="s">
        <v>382</v>
      </c>
      <c r="P9" s="45" t="s">
        <v>382</v>
      </c>
      <c r="Q9" s="338" t="s">
        <v>382</v>
      </c>
      <c r="R9" s="45" t="s">
        <v>61</v>
      </c>
      <c r="S9" s="45" t="s">
        <v>65</v>
      </c>
      <c r="T9" s="45">
        <v>0.44</v>
      </c>
      <c r="U9" s="45">
        <v>0.43</v>
      </c>
      <c r="V9" s="61">
        <f t="shared" ref="V9:V11" si="0">ABS(U9-T9)/AVERAGE(T9:U9)</f>
        <v>2.2988505747126457E-2</v>
      </c>
      <c r="W9" s="338" t="s">
        <v>62</v>
      </c>
      <c r="X9" s="49">
        <v>24</v>
      </c>
      <c r="Y9" s="49">
        <v>24</v>
      </c>
      <c r="Z9" s="61">
        <f>ABS(X9-Y9)/AVERAGE(X9:Y9)</f>
        <v>0</v>
      </c>
      <c r="AA9" s="49">
        <v>48</v>
      </c>
      <c r="AB9" s="338" t="s">
        <v>624</v>
      </c>
      <c r="AC9" s="45" t="s">
        <v>382</v>
      </c>
    </row>
    <row r="10" spans="1:29" ht="15" customHeight="1" x14ac:dyDescent="0.25">
      <c r="A10" s="147" t="s">
        <v>314</v>
      </c>
      <c r="B10" s="275" t="s">
        <v>157</v>
      </c>
      <c r="C10" s="276" t="s">
        <v>121</v>
      </c>
      <c r="D10" s="276" t="s">
        <v>13</v>
      </c>
      <c r="E10" s="338" t="s">
        <v>37</v>
      </c>
      <c r="F10" s="45" t="s">
        <v>14</v>
      </c>
      <c r="G10" s="45" t="s">
        <v>384</v>
      </c>
      <c r="H10" s="45">
        <v>5.7000000000000002E-2</v>
      </c>
      <c r="I10" s="338" t="s">
        <v>246</v>
      </c>
      <c r="J10" s="45" t="s">
        <v>114</v>
      </c>
      <c r="K10" s="45" t="s">
        <v>14</v>
      </c>
      <c r="L10" s="45" t="s">
        <v>14</v>
      </c>
      <c r="M10" s="372" t="s">
        <v>617</v>
      </c>
      <c r="N10" s="45" t="s">
        <v>37</v>
      </c>
      <c r="O10" s="45" t="s">
        <v>14</v>
      </c>
      <c r="P10" s="45" t="s">
        <v>14</v>
      </c>
      <c r="Q10" s="338" t="s">
        <v>37</v>
      </c>
      <c r="R10" s="45" t="s">
        <v>620</v>
      </c>
      <c r="S10" s="45" t="s">
        <v>385</v>
      </c>
      <c r="T10" s="45">
        <v>0.13</v>
      </c>
      <c r="U10" s="45">
        <v>0.12</v>
      </c>
      <c r="V10" s="61">
        <f t="shared" si="0"/>
        <v>8.0000000000000071E-2</v>
      </c>
      <c r="W10" s="338" t="s">
        <v>622</v>
      </c>
      <c r="X10" s="11">
        <v>5.4</v>
      </c>
      <c r="Y10" s="11">
        <v>5.5</v>
      </c>
      <c r="Z10" s="61">
        <f>ABS(X10-Y10)/AVERAGE(X10:Y10)</f>
        <v>1.8348623853210944E-2</v>
      </c>
      <c r="AA10" s="11">
        <v>11</v>
      </c>
      <c r="AB10" s="338" t="s">
        <v>20</v>
      </c>
      <c r="AC10" s="45" t="s">
        <v>750</v>
      </c>
    </row>
    <row r="11" spans="1:29" ht="15" customHeight="1" x14ac:dyDescent="0.25">
      <c r="A11" s="147" t="s">
        <v>315</v>
      </c>
      <c r="B11" s="275" t="s">
        <v>157</v>
      </c>
      <c r="C11" s="276" t="s">
        <v>363</v>
      </c>
      <c r="D11" s="276">
        <v>0.06</v>
      </c>
      <c r="E11" s="338" t="s">
        <v>388</v>
      </c>
      <c r="F11" s="45" t="s">
        <v>612</v>
      </c>
      <c r="G11" s="45" t="s">
        <v>387</v>
      </c>
      <c r="H11" s="45" t="s">
        <v>388</v>
      </c>
      <c r="I11" s="338" t="s">
        <v>614</v>
      </c>
      <c r="J11" s="45" t="s">
        <v>668</v>
      </c>
      <c r="K11" s="45" t="s">
        <v>388</v>
      </c>
      <c r="L11" s="45" t="s">
        <v>388</v>
      </c>
      <c r="M11" s="372" t="s">
        <v>618</v>
      </c>
      <c r="N11" s="45" t="s">
        <v>388</v>
      </c>
      <c r="O11" s="45" t="s">
        <v>388</v>
      </c>
      <c r="P11" s="45" t="s">
        <v>388</v>
      </c>
      <c r="Q11" s="338" t="s">
        <v>388</v>
      </c>
      <c r="R11" s="45" t="s">
        <v>362</v>
      </c>
      <c r="S11" s="45" t="s">
        <v>388</v>
      </c>
      <c r="T11" s="241">
        <v>9.5000000000000001E-2</v>
      </c>
      <c r="U11" s="45">
        <v>7.5999999999999998E-2</v>
      </c>
      <c r="V11" s="61">
        <f t="shared" si="0"/>
        <v>0.22222222222222227</v>
      </c>
      <c r="W11" s="338" t="s">
        <v>553</v>
      </c>
      <c r="X11" s="49">
        <v>0.22</v>
      </c>
      <c r="Y11" s="49">
        <v>0.22</v>
      </c>
      <c r="Z11" s="61">
        <f>ABS(X11-Y11)/AVERAGE(X11:Y11)</f>
        <v>0</v>
      </c>
      <c r="AA11" s="11">
        <v>7.0000000000000007E-2</v>
      </c>
      <c r="AB11" s="338" t="s">
        <v>625</v>
      </c>
      <c r="AC11" s="45" t="s">
        <v>612</v>
      </c>
    </row>
    <row r="12" spans="1:29" ht="15" customHeight="1" x14ac:dyDescent="0.25">
      <c r="A12" s="113" t="s">
        <v>207</v>
      </c>
      <c r="B12" s="135"/>
      <c r="C12" s="136"/>
      <c r="D12" s="136"/>
      <c r="E12" s="29"/>
      <c r="F12" s="29"/>
      <c r="G12" s="129"/>
      <c r="H12" s="129"/>
      <c r="I12" s="129"/>
      <c r="J12" s="29"/>
      <c r="K12" s="29"/>
      <c r="L12" s="129"/>
      <c r="M12" s="374"/>
      <c r="N12" s="29"/>
      <c r="O12" s="29"/>
      <c r="P12" s="129"/>
      <c r="Q12" s="29"/>
      <c r="R12" s="29"/>
      <c r="S12" s="129"/>
      <c r="T12" s="129"/>
      <c r="U12" s="129"/>
      <c r="V12" s="129"/>
      <c r="W12" s="29"/>
      <c r="X12" s="129"/>
      <c r="Y12" s="29"/>
      <c r="Z12" s="29"/>
      <c r="AA12" s="29"/>
      <c r="AB12" s="129"/>
      <c r="AC12" s="129"/>
    </row>
    <row r="13" spans="1:29" ht="15" customHeight="1" x14ac:dyDescent="0.25">
      <c r="A13" s="147" t="s">
        <v>209</v>
      </c>
      <c r="B13" s="275" t="s">
        <v>209</v>
      </c>
      <c r="C13" s="276" t="s">
        <v>118</v>
      </c>
      <c r="D13" s="276" t="s">
        <v>470</v>
      </c>
      <c r="E13" s="283">
        <v>7.77</v>
      </c>
      <c r="F13" s="11">
        <v>7.66</v>
      </c>
      <c r="G13" s="11" t="s">
        <v>389</v>
      </c>
      <c r="H13" s="11">
        <v>7.52</v>
      </c>
      <c r="I13" s="283">
        <v>8.8800000000000008</v>
      </c>
      <c r="J13" s="11">
        <v>7.81</v>
      </c>
      <c r="K13" s="11">
        <v>7.82</v>
      </c>
      <c r="L13" s="11" t="s">
        <v>390</v>
      </c>
      <c r="M13" s="375">
        <v>7.95</v>
      </c>
      <c r="N13" s="11">
        <v>7.92</v>
      </c>
      <c r="O13" s="11">
        <v>7.55</v>
      </c>
      <c r="P13" s="11" t="s">
        <v>391</v>
      </c>
      <c r="Q13" s="283">
        <v>7.49</v>
      </c>
      <c r="R13" s="11">
        <v>7.39</v>
      </c>
      <c r="S13" s="11" t="s">
        <v>392</v>
      </c>
      <c r="T13" s="11">
        <v>7.73</v>
      </c>
      <c r="U13" s="11">
        <v>7.81</v>
      </c>
      <c r="V13" s="61">
        <f t="shared" ref="V13:V14" si="1">ABS(U13-T13)/AVERAGE(T13:U13)</f>
        <v>1.0296010296010192E-2</v>
      </c>
      <c r="W13" s="283">
        <v>7.75</v>
      </c>
      <c r="X13" s="11">
        <v>7.53</v>
      </c>
      <c r="Y13" s="11">
        <v>7.52</v>
      </c>
      <c r="Z13" s="61">
        <f>ABS(X13-Y13)/AVERAGE(X13:Y13)</f>
        <v>1.3289036544851395E-3</v>
      </c>
      <c r="AA13" s="11">
        <v>7.49</v>
      </c>
      <c r="AB13" s="283">
        <v>8.0500000000000007</v>
      </c>
      <c r="AC13" s="11">
        <v>7.27</v>
      </c>
    </row>
    <row r="14" spans="1:29" ht="15" customHeight="1" x14ac:dyDescent="0.25">
      <c r="A14" s="147" t="s">
        <v>316</v>
      </c>
      <c r="B14" s="275" t="s">
        <v>157</v>
      </c>
      <c r="C14" s="276" t="s">
        <v>45</v>
      </c>
      <c r="D14" s="276" t="s">
        <v>13</v>
      </c>
      <c r="E14" s="283">
        <v>4300</v>
      </c>
      <c r="F14" s="11">
        <v>1200</v>
      </c>
      <c r="G14" s="11" t="s">
        <v>393</v>
      </c>
      <c r="H14" s="11">
        <v>3400</v>
      </c>
      <c r="I14" s="283">
        <v>1100</v>
      </c>
      <c r="J14" s="11">
        <v>9400</v>
      </c>
      <c r="K14" s="11">
        <v>2900</v>
      </c>
      <c r="L14" s="11" t="s">
        <v>394</v>
      </c>
      <c r="M14" s="375">
        <v>1000</v>
      </c>
      <c r="N14" s="11">
        <v>1000</v>
      </c>
      <c r="O14" s="11">
        <v>990</v>
      </c>
      <c r="P14" s="11" t="s">
        <v>235</v>
      </c>
      <c r="Q14" s="283">
        <v>2000</v>
      </c>
      <c r="R14" s="11">
        <v>1400</v>
      </c>
      <c r="S14" s="11" t="s">
        <v>395</v>
      </c>
      <c r="T14" s="11">
        <v>4100</v>
      </c>
      <c r="U14" s="11">
        <v>3900</v>
      </c>
      <c r="V14" s="61">
        <f t="shared" si="1"/>
        <v>0.05</v>
      </c>
      <c r="W14" s="283">
        <v>520</v>
      </c>
      <c r="X14" s="11">
        <v>2400</v>
      </c>
      <c r="Y14" s="11">
        <v>2400</v>
      </c>
      <c r="Z14" s="61">
        <f>ABS(X14-Y14)/AVERAGE(X14:Y14)</f>
        <v>0</v>
      </c>
      <c r="AA14" s="11">
        <v>2000</v>
      </c>
      <c r="AB14" s="283">
        <v>1200</v>
      </c>
      <c r="AC14" s="11">
        <v>20000</v>
      </c>
    </row>
    <row r="15" spans="1:29" ht="15" customHeight="1" x14ac:dyDescent="0.25">
      <c r="A15" s="147" t="s">
        <v>317</v>
      </c>
      <c r="B15" s="275" t="s">
        <v>157</v>
      </c>
      <c r="C15" s="276" t="s">
        <v>112</v>
      </c>
      <c r="D15" s="280" t="s">
        <v>471</v>
      </c>
      <c r="E15" s="283" t="s">
        <v>98</v>
      </c>
      <c r="F15" s="11" t="s">
        <v>98</v>
      </c>
      <c r="G15" s="11" t="s">
        <v>205</v>
      </c>
      <c r="H15" s="11">
        <v>31</v>
      </c>
      <c r="I15" s="283" t="s">
        <v>98</v>
      </c>
      <c r="J15" s="11" t="s">
        <v>98</v>
      </c>
      <c r="K15" s="11" t="s">
        <v>98</v>
      </c>
      <c r="L15" s="11" t="s">
        <v>396</v>
      </c>
      <c r="M15" s="375" t="s">
        <v>98</v>
      </c>
      <c r="N15" s="11" t="s">
        <v>98</v>
      </c>
      <c r="O15" s="11" t="s">
        <v>98</v>
      </c>
      <c r="P15" s="11" t="s">
        <v>397</v>
      </c>
      <c r="Q15" s="283">
        <v>31</v>
      </c>
      <c r="R15" s="11" t="s">
        <v>98</v>
      </c>
      <c r="S15" s="11" t="s">
        <v>163</v>
      </c>
      <c r="T15" s="91" t="s">
        <v>107</v>
      </c>
      <c r="U15" s="11" t="s">
        <v>107</v>
      </c>
      <c r="V15" s="61" t="s">
        <v>498</v>
      </c>
      <c r="W15" s="283" t="s">
        <v>98</v>
      </c>
      <c r="X15" s="11">
        <v>4.7</v>
      </c>
      <c r="Y15" s="11">
        <v>8</v>
      </c>
      <c r="Z15" s="11" t="s">
        <v>498</v>
      </c>
      <c r="AA15" s="11">
        <v>1.3</v>
      </c>
      <c r="AB15" s="283" t="s">
        <v>98</v>
      </c>
      <c r="AC15" s="11">
        <v>27</v>
      </c>
    </row>
    <row r="16" spans="1:29" ht="15" customHeight="1" x14ac:dyDescent="0.25">
      <c r="A16" s="158" t="s">
        <v>318</v>
      </c>
      <c r="B16" s="135"/>
      <c r="C16" s="136"/>
      <c r="D16" s="136"/>
      <c r="E16" s="129"/>
      <c r="F16" s="129"/>
      <c r="G16" s="129"/>
      <c r="H16" s="129"/>
      <c r="I16" s="129"/>
      <c r="J16" s="129"/>
      <c r="K16" s="129"/>
      <c r="L16" s="129"/>
      <c r="M16" s="374"/>
      <c r="N16" s="129"/>
      <c r="O16" s="129"/>
      <c r="P16" s="129"/>
      <c r="Q16" s="129"/>
      <c r="R16" s="129"/>
      <c r="S16" s="129"/>
      <c r="T16" s="129"/>
      <c r="U16" s="129"/>
      <c r="V16" s="129" t="s">
        <v>753</v>
      </c>
      <c r="W16" s="129"/>
      <c r="X16" s="129"/>
      <c r="Y16" s="129"/>
      <c r="Z16" s="129"/>
      <c r="AA16" s="129"/>
      <c r="AB16" s="129"/>
      <c r="AC16" s="129"/>
    </row>
    <row r="17" spans="1:29" ht="15" customHeight="1" x14ac:dyDescent="0.25">
      <c r="A17" s="147" t="s">
        <v>319</v>
      </c>
      <c r="B17" s="275" t="s">
        <v>157</v>
      </c>
      <c r="C17" s="276" t="s">
        <v>120</v>
      </c>
      <c r="D17" s="276" t="s">
        <v>13</v>
      </c>
      <c r="E17" s="283" t="s">
        <v>111</v>
      </c>
      <c r="F17" s="11" t="s">
        <v>111</v>
      </c>
      <c r="G17" s="11" t="s">
        <v>111</v>
      </c>
      <c r="H17" s="11" t="s">
        <v>111</v>
      </c>
      <c r="I17" s="283" t="s">
        <v>629</v>
      </c>
      <c r="J17" s="11" t="s">
        <v>111</v>
      </c>
      <c r="K17" s="11" t="s">
        <v>111</v>
      </c>
      <c r="L17" s="11" t="s">
        <v>111</v>
      </c>
      <c r="M17" s="375" t="s">
        <v>111</v>
      </c>
      <c r="N17" s="11" t="s">
        <v>111</v>
      </c>
      <c r="O17" s="11" t="s">
        <v>111</v>
      </c>
      <c r="P17" s="11" t="s">
        <v>111</v>
      </c>
      <c r="Q17" s="283" t="s">
        <v>111</v>
      </c>
      <c r="R17" s="11" t="s">
        <v>111</v>
      </c>
      <c r="S17" s="11" t="s">
        <v>111</v>
      </c>
      <c r="T17" s="11" t="s">
        <v>111</v>
      </c>
      <c r="U17" s="11" t="s">
        <v>111</v>
      </c>
      <c r="V17" s="61" t="s">
        <v>498</v>
      </c>
      <c r="W17" s="283" t="s">
        <v>111</v>
      </c>
      <c r="X17" s="11" t="s">
        <v>111</v>
      </c>
      <c r="Y17" s="11" t="s">
        <v>111</v>
      </c>
      <c r="Z17" s="11" t="s">
        <v>498</v>
      </c>
      <c r="AA17" s="11" t="s">
        <v>111</v>
      </c>
      <c r="AB17" s="283" t="s">
        <v>111</v>
      </c>
      <c r="AC17" s="11" t="s">
        <v>111</v>
      </c>
    </row>
    <row r="18" spans="1:29" ht="15" customHeight="1" x14ac:dyDescent="0.25">
      <c r="A18" s="147" t="s">
        <v>320</v>
      </c>
      <c r="B18" s="275" t="s">
        <v>157</v>
      </c>
      <c r="C18" s="276" t="s">
        <v>120</v>
      </c>
      <c r="D18" s="276" t="s">
        <v>13</v>
      </c>
      <c r="E18" s="283">
        <v>560</v>
      </c>
      <c r="F18" s="11" t="s">
        <v>229</v>
      </c>
      <c r="G18" s="11" t="s">
        <v>398</v>
      </c>
      <c r="H18" s="11">
        <v>500</v>
      </c>
      <c r="I18" s="283" t="s">
        <v>630</v>
      </c>
      <c r="J18" s="11">
        <v>290</v>
      </c>
      <c r="K18" s="11" t="s">
        <v>632</v>
      </c>
      <c r="L18" s="11" t="s">
        <v>399</v>
      </c>
      <c r="M18" s="375" t="s">
        <v>402</v>
      </c>
      <c r="N18" s="11">
        <v>280</v>
      </c>
      <c r="O18" s="11" t="s">
        <v>230</v>
      </c>
      <c r="P18" s="11" t="s">
        <v>400</v>
      </c>
      <c r="Q18" s="283">
        <v>430</v>
      </c>
      <c r="R18" s="11" t="s">
        <v>413</v>
      </c>
      <c r="S18" s="11" t="s">
        <v>401</v>
      </c>
      <c r="T18" s="11">
        <v>930</v>
      </c>
      <c r="U18" s="11">
        <v>890</v>
      </c>
      <c r="V18" s="61">
        <f t="shared" ref="V18:V23" si="2">ABS(U18-T18)/AVERAGE(T18:U18)</f>
        <v>4.3956043956043959E-2</v>
      </c>
      <c r="W18" s="283" t="s">
        <v>237</v>
      </c>
      <c r="X18" s="11">
        <v>610</v>
      </c>
      <c r="Y18" s="11">
        <v>640</v>
      </c>
      <c r="Z18" s="61">
        <f>ABS(X18-Y18)/AVERAGE(X18:Y18)</f>
        <v>4.8000000000000001E-2</v>
      </c>
      <c r="AA18" s="11">
        <v>390</v>
      </c>
      <c r="AB18" s="283" t="s">
        <v>633</v>
      </c>
      <c r="AC18" s="11">
        <v>650</v>
      </c>
    </row>
    <row r="19" spans="1:29" ht="15" customHeight="1" x14ac:dyDescent="0.25">
      <c r="A19" s="147" t="s">
        <v>321</v>
      </c>
      <c r="B19" s="275" t="s">
        <v>157</v>
      </c>
      <c r="C19" s="276" t="s">
        <v>120</v>
      </c>
      <c r="D19" s="276" t="s">
        <v>13</v>
      </c>
      <c r="E19" s="283">
        <v>680</v>
      </c>
      <c r="F19" s="11" t="s">
        <v>628</v>
      </c>
      <c r="G19" s="11" t="s">
        <v>402</v>
      </c>
      <c r="H19" s="11">
        <v>610</v>
      </c>
      <c r="I19" s="283" t="s">
        <v>455</v>
      </c>
      <c r="J19" s="11">
        <v>360</v>
      </c>
      <c r="K19" s="11" t="s">
        <v>413</v>
      </c>
      <c r="L19" s="11" t="s">
        <v>403</v>
      </c>
      <c r="M19" s="375" t="s">
        <v>305</v>
      </c>
      <c r="N19" s="11">
        <v>340</v>
      </c>
      <c r="O19" s="11" t="s">
        <v>401</v>
      </c>
      <c r="P19" s="11" t="s">
        <v>401</v>
      </c>
      <c r="Q19" s="283">
        <v>520</v>
      </c>
      <c r="R19" s="11" t="s">
        <v>42</v>
      </c>
      <c r="S19" s="11" t="s">
        <v>404</v>
      </c>
      <c r="T19" s="11">
        <v>1100</v>
      </c>
      <c r="U19" s="11">
        <v>1100</v>
      </c>
      <c r="V19" s="61">
        <f t="shared" si="2"/>
        <v>0</v>
      </c>
      <c r="W19" s="283" t="s">
        <v>303</v>
      </c>
      <c r="X19" s="11">
        <v>750</v>
      </c>
      <c r="Y19" s="11">
        <v>780</v>
      </c>
      <c r="Z19" s="61">
        <f>ABS(X19-Y19)/AVERAGE(X19:Y19)</f>
        <v>3.9215686274509803E-2</v>
      </c>
      <c r="AA19" s="11">
        <v>480</v>
      </c>
      <c r="AB19" s="283" t="s">
        <v>230</v>
      </c>
      <c r="AC19" s="11">
        <v>790</v>
      </c>
    </row>
    <row r="20" spans="1:29" ht="15" customHeight="1" x14ac:dyDescent="0.25">
      <c r="A20" s="147" t="s">
        <v>322</v>
      </c>
      <c r="B20" s="275" t="s">
        <v>157</v>
      </c>
      <c r="C20" s="276" t="s">
        <v>120</v>
      </c>
      <c r="D20" s="280" t="s">
        <v>13</v>
      </c>
      <c r="E20" s="283" t="s">
        <v>111</v>
      </c>
      <c r="F20" s="11" t="s">
        <v>111</v>
      </c>
      <c r="G20" s="11" t="s">
        <v>111</v>
      </c>
      <c r="H20" s="11" t="s">
        <v>111</v>
      </c>
      <c r="I20" s="283" t="s">
        <v>631</v>
      </c>
      <c r="J20" s="11" t="s">
        <v>111</v>
      </c>
      <c r="K20" s="11" t="s">
        <v>111</v>
      </c>
      <c r="L20" s="11" t="s">
        <v>111</v>
      </c>
      <c r="M20" s="375" t="s">
        <v>111</v>
      </c>
      <c r="N20" s="11" t="s">
        <v>111</v>
      </c>
      <c r="O20" s="11" t="s">
        <v>111</v>
      </c>
      <c r="P20" s="11" t="s">
        <v>111</v>
      </c>
      <c r="Q20" s="283" t="s">
        <v>111</v>
      </c>
      <c r="R20" s="11" t="s">
        <v>111</v>
      </c>
      <c r="S20" s="11" t="s">
        <v>111</v>
      </c>
      <c r="T20" s="11" t="s">
        <v>111</v>
      </c>
      <c r="U20" s="11" t="s">
        <v>111</v>
      </c>
      <c r="V20" s="61" t="s">
        <v>498</v>
      </c>
      <c r="W20" s="283" t="s">
        <v>111</v>
      </c>
      <c r="X20" s="11" t="s">
        <v>111</v>
      </c>
      <c r="Y20" s="11" t="s">
        <v>111</v>
      </c>
      <c r="Z20" s="11" t="s">
        <v>498</v>
      </c>
      <c r="AA20" s="11" t="s">
        <v>111</v>
      </c>
      <c r="AB20" s="283" t="s">
        <v>111</v>
      </c>
      <c r="AC20" s="11" t="s">
        <v>111</v>
      </c>
    </row>
    <row r="21" spans="1:29" ht="15" customHeight="1" x14ac:dyDescent="0.25">
      <c r="A21" s="147" t="s">
        <v>323</v>
      </c>
      <c r="B21" s="275" t="s">
        <v>157</v>
      </c>
      <c r="C21" s="276" t="s">
        <v>120</v>
      </c>
      <c r="D21" s="280" t="s">
        <v>13</v>
      </c>
      <c r="E21" s="283" t="s">
        <v>111</v>
      </c>
      <c r="F21" s="11" t="s">
        <v>111</v>
      </c>
      <c r="G21" s="11" t="s">
        <v>111</v>
      </c>
      <c r="H21" s="11" t="s">
        <v>111</v>
      </c>
      <c r="I21" s="283" t="s">
        <v>111</v>
      </c>
      <c r="J21" s="11" t="s">
        <v>111</v>
      </c>
      <c r="K21" s="11" t="s">
        <v>111</v>
      </c>
      <c r="L21" s="11" t="s">
        <v>111</v>
      </c>
      <c r="M21" s="375" t="s">
        <v>111</v>
      </c>
      <c r="N21" s="11" t="s">
        <v>111</v>
      </c>
      <c r="O21" s="11" t="s">
        <v>111</v>
      </c>
      <c r="P21" s="11" t="s">
        <v>111</v>
      </c>
      <c r="Q21" s="283" t="s">
        <v>111</v>
      </c>
      <c r="R21" s="11" t="s">
        <v>111</v>
      </c>
      <c r="S21" s="11" t="s">
        <v>111</v>
      </c>
      <c r="T21" s="11" t="s">
        <v>111</v>
      </c>
      <c r="U21" s="11" t="s">
        <v>111</v>
      </c>
      <c r="V21" s="61" t="s">
        <v>498</v>
      </c>
      <c r="W21" s="283" t="s">
        <v>111</v>
      </c>
      <c r="X21" s="11" t="s">
        <v>111</v>
      </c>
      <c r="Y21" s="11" t="s">
        <v>111</v>
      </c>
      <c r="Z21" s="11" t="s">
        <v>498</v>
      </c>
      <c r="AA21" s="11" t="s">
        <v>111</v>
      </c>
      <c r="AB21" s="283" t="s">
        <v>111</v>
      </c>
      <c r="AC21" s="11" t="s">
        <v>111</v>
      </c>
    </row>
    <row r="22" spans="1:29" ht="15" customHeight="1" x14ac:dyDescent="0.25">
      <c r="A22" s="147" t="s">
        <v>324</v>
      </c>
      <c r="B22" s="275" t="s">
        <v>157</v>
      </c>
      <c r="C22" s="276" t="s">
        <v>364</v>
      </c>
      <c r="D22" s="276" t="s">
        <v>13</v>
      </c>
      <c r="E22" s="283" t="s">
        <v>658</v>
      </c>
      <c r="F22" s="11">
        <v>340</v>
      </c>
      <c r="G22" s="11">
        <v>1100</v>
      </c>
      <c r="H22" s="11">
        <v>1400</v>
      </c>
      <c r="I22" s="283" t="s">
        <v>425</v>
      </c>
      <c r="J22" s="11" t="s">
        <v>669</v>
      </c>
      <c r="K22" s="11">
        <v>740</v>
      </c>
      <c r="L22" s="11">
        <v>1100</v>
      </c>
      <c r="M22" s="375">
        <v>170</v>
      </c>
      <c r="N22" s="11" t="s">
        <v>673</v>
      </c>
      <c r="O22" s="11">
        <v>390</v>
      </c>
      <c r="P22" s="11">
        <v>330</v>
      </c>
      <c r="Q22" s="283" t="s">
        <v>674</v>
      </c>
      <c r="R22" s="11">
        <v>580</v>
      </c>
      <c r="S22" s="11">
        <v>860</v>
      </c>
      <c r="T22" s="11">
        <v>860</v>
      </c>
      <c r="U22" s="11">
        <v>860</v>
      </c>
      <c r="V22" s="61">
        <f t="shared" si="2"/>
        <v>0</v>
      </c>
      <c r="W22" s="283">
        <v>200</v>
      </c>
      <c r="X22" s="11">
        <v>1000</v>
      </c>
      <c r="Y22" s="11">
        <v>950</v>
      </c>
      <c r="Z22" s="61">
        <f>ABS(X22-Y22)/AVERAGE(X22:Y22)</f>
        <v>5.128205128205128E-2</v>
      </c>
      <c r="AA22" s="11">
        <v>890</v>
      </c>
      <c r="AB22" s="283">
        <v>580</v>
      </c>
      <c r="AC22" s="11">
        <v>2700</v>
      </c>
    </row>
    <row r="23" spans="1:29" ht="15" customHeight="1" x14ac:dyDescent="0.25">
      <c r="A23" s="147" t="s">
        <v>325</v>
      </c>
      <c r="B23" s="275" t="s">
        <v>157</v>
      </c>
      <c r="C23" s="276" t="s">
        <v>112</v>
      </c>
      <c r="D23" s="280" t="s">
        <v>472</v>
      </c>
      <c r="E23" s="301" t="s">
        <v>659</v>
      </c>
      <c r="F23" s="49" t="s">
        <v>405</v>
      </c>
      <c r="G23" s="49">
        <v>370</v>
      </c>
      <c r="H23" s="49">
        <v>470</v>
      </c>
      <c r="I23" s="301">
        <v>330</v>
      </c>
      <c r="J23" s="49" t="s">
        <v>670</v>
      </c>
      <c r="K23" s="49">
        <v>1000</v>
      </c>
      <c r="L23" s="49">
        <v>1400</v>
      </c>
      <c r="M23" s="375" t="s">
        <v>425</v>
      </c>
      <c r="N23" s="49">
        <v>160</v>
      </c>
      <c r="O23" s="11" t="s">
        <v>425</v>
      </c>
      <c r="P23" s="49" t="s">
        <v>405</v>
      </c>
      <c r="Q23" s="301" t="s">
        <v>675</v>
      </c>
      <c r="R23" s="49">
        <v>200</v>
      </c>
      <c r="S23" s="49">
        <v>530</v>
      </c>
      <c r="T23" s="49">
        <v>1100</v>
      </c>
      <c r="U23" s="49">
        <v>1100</v>
      </c>
      <c r="V23" s="61">
        <f t="shared" si="2"/>
        <v>0</v>
      </c>
      <c r="W23" s="283" t="s">
        <v>629</v>
      </c>
      <c r="X23" s="49">
        <v>140</v>
      </c>
      <c r="Y23" s="49">
        <v>140</v>
      </c>
      <c r="Z23" s="61">
        <f>ABS(X23-Y23)/AVERAGE(X23:Y23)</f>
        <v>0</v>
      </c>
      <c r="AA23" s="11">
        <v>92</v>
      </c>
      <c r="AB23" s="283" t="s">
        <v>634</v>
      </c>
      <c r="AC23" s="49">
        <v>8200</v>
      </c>
    </row>
    <row r="24" spans="1:29" ht="15" customHeight="1" x14ac:dyDescent="0.25">
      <c r="A24" s="158" t="s">
        <v>291</v>
      </c>
      <c r="B24" s="135"/>
      <c r="C24" s="136"/>
      <c r="D24" s="136"/>
      <c r="E24" s="129"/>
      <c r="F24" s="129"/>
      <c r="G24" s="129"/>
      <c r="H24" s="129"/>
      <c r="I24" s="129"/>
      <c r="J24" s="129"/>
      <c r="K24" s="129"/>
      <c r="L24" s="129"/>
      <c r="M24" s="374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</row>
    <row r="25" spans="1:29" ht="15" customHeight="1" x14ac:dyDescent="0.25">
      <c r="A25" s="147" t="s">
        <v>326</v>
      </c>
      <c r="B25" s="275" t="s">
        <v>157</v>
      </c>
      <c r="C25" s="276" t="s">
        <v>54</v>
      </c>
      <c r="D25" s="336" t="s">
        <v>473</v>
      </c>
      <c r="E25" s="283">
        <v>0.68</v>
      </c>
      <c r="F25" s="11" t="s">
        <v>439</v>
      </c>
      <c r="G25" s="11">
        <v>1.4</v>
      </c>
      <c r="H25" s="11">
        <v>1.9</v>
      </c>
      <c r="I25" s="283" t="s">
        <v>635</v>
      </c>
      <c r="J25" s="11">
        <v>1.1000000000000001</v>
      </c>
      <c r="K25" s="11">
        <v>1</v>
      </c>
      <c r="L25" s="11">
        <v>0.61</v>
      </c>
      <c r="M25" s="375" t="s">
        <v>636</v>
      </c>
      <c r="N25" s="11" t="s">
        <v>114</v>
      </c>
      <c r="O25" s="11" t="s">
        <v>638</v>
      </c>
      <c r="P25" s="11">
        <v>0.42</v>
      </c>
      <c r="Q25" s="283">
        <v>1.5</v>
      </c>
      <c r="R25" s="11" t="s">
        <v>115</v>
      </c>
      <c r="S25" s="11" t="s">
        <v>406</v>
      </c>
      <c r="T25" s="91">
        <v>1.6</v>
      </c>
      <c r="U25" s="11">
        <v>1.7</v>
      </c>
      <c r="V25" s="61">
        <f t="shared" ref="V25:V27" si="3">ABS(U25-T25)/AVERAGE(T25:U25)</f>
        <v>6.0606060606060531E-2</v>
      </c>
      <c r="W25" s="283" t="s">
        <v>613</v>
      </c>
      <c r="X25" s="11">
        <v>6.3</v>
      </c>
      <c r="Y25" s="11">
        <v>6.2</v>
      </c>
      <c r="Z25" s="61">
        <f>ABS(X25-Y25)/AVERAGE(X25:Y25)</f>
        <v>1.5999999999999945E-2</v>
      </c>
      <c r="AA25" s="11">
        <v>1.1000000000000001</v>
      </c>
      <c r="AB25" s="283">
        <v>4.2</v>
      </c>
      <c r="AC25" s="91">
        <v>1.8</v>
      </c>
    </row>
    <row r="26" spans="1:29" ht="15" customHeight="1" x14ac:dyDescent="0.25">
      <c r="A26" s="147" t="s">
        <v>327</v>
      </c>
      <c r="B26" s="275" t="s">
        <v>157</v>
      </c>
      <c r="C26" s="276" t="s">
        <v>117</v>
      </c>
      <c r="D26" s="337">
        <v>0.19700000000000001</v>
      </c>
      <c r="E26" s="283" t="s">
        <v>37</v>
      </c>
      <c r="F26" s="11" t="s">
        <v>109</v>
      </c>
      <c r="G26" s="11" t="s">
        <v>407</v>
      </c>
      <c r="H26" s="11" t="s">
        <v>37</v>
      </c>
      <c r="I26" s="283" t="s">
        <v>580</v>
      </c>
      <c r="J26" s="11" t="s">
        <v>671</v>
      </c>
      <c r="K26" s="11" t="s">
        <v>37</v>
      </c>
      <c r="L26" s="11" t="s">
        <v>37</v>
      </c>
      <c r="M26" s="375" t="s">
        <v>637</v>
      </c>
      <c r="N26" s="11" t="s">
        <v>37</v>
      </c>
      <c r="O26" s="11" t="s">
        <v>37</v>
      </c>
      <c r="P26" s="11" t="s">
        <v>37</v>
      </c>
      <c r="Q26" s="283" t="s">
        <v>37</v>
      </c>
      <c r="R26" s="11" t="s">
        <v>422</v>
      </c>
      <c r="S26" s="11" t="s">
        <v>37</v>
      </c>
      <c r="T26" s="11">
        <v>2.9000000000000001E-2</v>
      </c>
      <c r="U26" s="11">
        <v>2.3E-2</v>
      </c>
      <c r="V26" s="61">
        <f t="shared" si="3"/>
        <v>0.23076923076923081</v>
      </c>
      <c r="W26" s="283" t="s">
        <v>639</v>
      </c>
      <c r="X26" s="11">
        <v>6.8000000000000005E-2</v>
      </c>
      <c r="Y26" s="11">
        <v>6.7000000000000004E-2</v>
      </c>
      <c r="Z26" s="61">
        <f>ABS(X26-Y26)/AVERAGE(X26:Y26)</f>
        <v>1.4814814814814828E-2</v>
      </c>
      <c r="AA26" s="11">
        <v>2.1000000000000001E-2</v>
      </c>
      <c r="AB26" s="301">
        <v>0.24</v>
      </c>
      <c r="AC26" s="11" t="s">
        <v>109</v>
      </c>
    </row>
    <row r="27" spans="1:29" ht="15" customHeight="1" x14ac:dyDescent="0.25">
      <c r="A27" s="147" t="s">
        <v>328</v>
      </c>
      <c r="B27" s="275" t="s">
        <v>157</v>
      </c>
      <c r="C27" s="276" t="s">
        <v>117</v>
      </c>
      <c r="D27" s="279" t="s">
        <v>13</v>
      </c>
      <c r="E27" s="283" t="s">
        <v>37</v>
      </c>
      <c r="F27" s="11" t="s">
        <v>109</v>
      </c>
      <c r="G27" s="11" t="s">
        <v>408</v>
      </c>
      <c r="H27" s="11">
        <v>5.7000000000000002E-2</v>
      </c>
      <c r="I27" s="283" t="s">
        <v>54</v>
      </c>
      <c r="J27" s="11" t="s">
        <v>671</v>
      </c>
      <c r="K27" s="11" t="s">
        <v>37</v>
      </c>
      <c r="L27" s="11" t="s">
        <v>37</v>
      </c>
      <c r="M27" s="375" t="s">
        <v>617</v>
      </c>
      <c r="N27" s="11" t="s">
        <v>37</v>
      </c>
      <c r="O27" s="11" t="s">
        <v>37</v>
      </c>
      <c r="P27" s="11" t="s">
        <v>37</v>
      </c>
      <c r="Q27" s="283" t="s">
        <v>37</v>
      </c>
      <c r="R27" s="11" t="s">
        <v>620</v>
      </c>
      <c r="S27" s="11" t="s">
        <v>385</v>
      </c>
      <c r="T27" s="11">
        <v>0.1</v>
      </c>
      <c r="U27" s="11">
        <v>9.6000000000000002E-2</v>
      </c>
      <c r="V27" s="61">
        <f t="shared" si="3"/>
        <v>4.0816326530612276E-2</v>
      </c>
      <c r="W27" s="283" t="s">
        <v>640</v>
      </c>
      <c r="X27" s="11">
        <v>5.4</v>
      </c>
      <c r="Y27" s="11">
        <v>5.4</v>
      </c>
      <c r="Z27" s="61">
        <f>ABS(X27-Y27)/AVERAGE(X27:Y27)</f>
        <v>0</v>
      </c>
      <c r="AA27" s="11">
        <v>11</v>
      </c>
      <c r="AB27" s="283">
        <v>2.2000000000000002</v>
      </c>
      <c r="AC27" s="11" t="s">
        <v>109</v>
      </c>
    </row>
    <row r="28" spans="1:29" ht="15" customHeight="1" x14ac:dyDescent="0.25">
      <c r="A28" s="158" t="s">
        <v>208</v>
      </c>
      <c r="B28" s="158"/>
      <c r="C28" s="136"/>
      <c r="D28" s="136"/>
      <c r="E28" s="129"/>
      <c r="F28" s="129"/>
      <c r="G28" s="129"/>
      <c r="H28" s="129"/>
      <c r="I28" s="129"/>
      <c r="J28" s="129"/>
      <c r="K28" s="129"/>
      <c r="L28" s="129"/>
      <c r="M28" s="374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</row>
    <row r="29" spans="1:29" ht="15" customHeight="1" x14ac:dyDescent="0.25">
      <c r="A29" s="147" t="s">
        <v>329</v>
      </c>
      <c r="B29" s="275" t="s">
        <v>157</v>
      </c>
      <c r="C29" s="276" t="s">
        <v>365</v>
      </c>
      <c r="D29" s="279" t="s">
        <v>13</v>
      </c>
      <c r="E29" s="283" t="s">
        <v>662</v>
      </c>
      <c r="F29" s="11" t="s">
        <v>211</v>
      </c>
      <c r="G29" s="11" t="s">
        <v>294</v>
      </c>
      <c r="H29" s="52">
        <v>2</v>
      </c>
      <c r="I29" s="283" t="s">
        <v>211</v>
      </c>
      <c r="J29" s="52" t="s">
        <v>662</v>
      </c>
      <c r="K29" s="52" t="s">
        <v>211</v>
      </c>
      <c r="L29" s="52">
        <v>4</v>
      </c>
      <c r="M29" s="376" t="s">
        <v>211</v>
      </c>
      <c r="N29" s="52" t="s">
        <v>98</v>
      </c>
      <c r="O29" s="52" t="s">
        <v>211</v>
      </c>
      <c r="P29" s="52">
        <v>8</v>
      </c>
      <c r="Q29" s="283" t="s">
        <v>211</v>
      </c>
      <c r="R29" s="11" t="s">
        <v>211</v>
      </c>
      <c r="S29" s="11" t="s">
        <v>119</v>
      </c>
      <c r="T29" s="91" t="s">
        <v>119</v>
      </c>
      <c r="U29" s="11" t="s">
        <v>211</v>
      </c>
      <c r="V29" s="61" t="s">
        <v>498</v>
      </c>
      <c r="W29" s="283" t="s">
        <v>211</v>
      </c>
      <c r="X29" s="11">
        <v>3</v>
      </c>
      <c r="Y29" s="11">
        <v>3</v>
      </c>
      <c r="Z29" s="11" t="s">
        <v>498</v>
      </c>
      <c r="AA29" s="11">
        <v>2</v>
      </c>
      <c r="AB29" s="283" t="s">
        <v>211</v>
      </c>
      <c r="AC29" s="91" t="s">
        <v>211</v>
      </c>
    </row>
    <row r="30" spans="1:29" ht="15" customHeight="1" x14ac:dyDescent="0.25">
      <c r="A30" s="147" t="s">
        <v>330</v>
      </c>
      <c r="B30" s="275" t="s">
        <v>157</v>
      </c>
      <c r="C30" s="276" t="s">
        <v>160</v>
      </c>
      <c r="D30" s="279" t="s">
        <v>474</v>
      </c>
      <c r="E30" s="301">
        <v>4.1000000000000002E-2</v>
      </c>
      <c r="F30" s="49" t="s">
        <v>363</v>
      </c>
      <c r="G30" s="49" t="s">
        <v>49</v>
      </c>
      <c r="H30" s="49">
        <v>1.2E-2</v>
      </c>
      <c r="I30" s="301" t="s">
        <v>117</v>
      </c>
      <c r="J30" s="49" t="s">
        <v>672</v>
      </c>
      <c r="K30" s="49">
        <v>1.6E-2</v>
      </c>
      <c r="L30" s="49">
        <v>2.1000000000000001E-2</v>
      </c>
      <c r="M30" s="375" t="s">
        <v>641</v>
      </c>
      <c r="N30" s="49">
        <v>7.7999999999999996E-3</v>
      </c>
      <c r="O30" s="11" t="s">
        <v>642</v>
      </c>
      <c r="P30" s="49">
        <v>9.0999999999999998E-2</v>
      </c>
      <c r="Q30" s="301">
        <v>7.7000000000000002E-3</v>
      </c>
      <c r="R30" s="11" t="s">
        <v>641</v>
      </c>
      <c r="S30" s="49" t="s">
        <v>409</v>
      </c>
      <c r="T30" s="243">
        <v>3.5000000000000003E-2</v>
      </c>
      <c r="U30" s="49">
        <v>2.9000000000000001E-2</v>
      </c>
      <c r="V30" s="61">
        <f t="shared" ref="V30" si="4">ABS(U30-T30)/AVERAGE(T30:U30)</f>
        <v>0.18750000000000006</v>
      </c>
      <c r="W30" s="283" t="s">
        <v>643</v>
      </c>
      <c r="X30" s="49">
        <v>1.9E-2</v>
      </c>
      <c r="Y30" s="86">
        <v>0.02</v>
      </c>
      <c r="Z30" s="61">
        <f>ABS(X30-Y30)/AVERAGE(X30:Y30)</f>
        <v>5.1282051282051329E-2</v>
      </c>
      <c r="AA30" s="244">
        <v>4.4999999999999997E-3</v>
      </c>
      <c r="AB30" s="283">
        <v>3.3999999999999998E-3</v>
      </c>
      <c r="AC30" s="91">
        <v>0.1</v>
      </c>
    </row>
    <row r="31" spans="1:29" ht="21" customHeight="1" x14ac:dyDescent="0.25">
      <c r="A31" s="126" t="s">
        <v>95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9" ht="18" customHeight="1" x14ac:dyDescent="0.25">
      <c r="A32" s="38" t="s">
        <v>40</v>
      </c>
      <c r="B32" s="63" t="s">
        <v>483</v>
      </c>
      <c r="C32" s="63"/>
      <c r="D32" s="63"/>
      <c r="E32" s="58"/>
      <c r="F32" s="58"/>
      <c r="G32" s="58"/>
      <c r="H32" s="58"/>
      <c r="I32" s="58"/>
      <c r="J32" s="58"/>
      <c r="K32" s="58"/>
      <c r="L32" s="58"/>
      <c r="M32" s="58"/>
      <c r="N32" s="181"/>
      <c r="O32" s="97"/>
      <c r="P32" s="97"/>
      <c r="Q32" s="181"/>
      <c r="R32" s="97"/>
      <c r="S32" s="235"/>
      <c r="T32" s="239"/>
      <c r="U32" s="239"/>
      <c r="V32" s="99"/>
      <c r="W32" s="1"/>
      <c r="X32" s="1"/>
      <c r="Y32" s="1"/>
      <c r="Z32" s="1"/>
      <c r="AA32" s="1"/>
      <c r="AB32" s="1"/>
    </row>
    <row r="33" spans="1:28" ht="18" customHeight="1" x14ac:dyDescent="0.25">
      <c r="A33" s="38" t="s">
        <v>244</v>
      </c>
      <c r="B33" s="63" t="s">
        <v>775</v>
      </c>
      <c r="C33" s="63"/>
      <c r="D33" s="63"/>
      <c r="E33" s="58"/>
      <c r="F33" s="58"/>
      <c r="G33" s="58"/>
      <c r="H33" s="58"/>
      <c r="I33" s="58"/>
      <c r="J33" s="58"/>
      <c r="K33" s="58"/>
      <c r="L33" s="58"/>
      <c r="M33" s="58"/>
      <c r="N33" s="259"/>
      <c r="O33" s="259"/>
      <c r="P33" s="259"/>
      <c r="Q33" s="259"/>
      <c r="R33" s="259"/>
      <c r="S33" s="259"/>
      <c r="T33" s="259"/>
      <c r="U33" s="259"/>
      <c r="V33" s="259"/>
      <c r="W33" s="1"/>
      <c r="X33" s="1"/>
      <c r="Y33" s="1"/>
      <c r="Z33" s="1"/>
      <c r="AA33" s="1"/>
      <c r="AB33" s="1"/>
    </row>
    <row r="34" spans="1:28" ht="18" customHeight="1" x14ac:dyDescent="0.25">
      <c r="A34" s="40" t="s">
        <v>113</v>
      </c>
      <c r="B34" s="484" t="s">
        <v>489</v>
      </c>
      <c r="C34" s="484"/>
      <c r="D34" s="484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</row>
    <row r="35" spans="1:28" ht="18" customHeight="1" x14ac:dyDescent="0.25">
      <c r="A35" s="30" t="s">
        <v>131</v>
      </c>
      <c r="B35" s="3" t="s">
        <v>273</v>
      </c>
      <c r="C35" s="3"/>
      <c r="D35" s="3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</row>
    <row r="36" spans="1:28" ht="18" customHeight="1" x14ac:dyDescent="0.25">
      <c r="A36" s="30" t="s">
        <v>132</v>
      </c>
      <c r="B36" s="3" t="s">
        <v>278</v>
      </c>
      <c r="C36" s="3"/>
      <c r="D36" s="3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</row>
    <row r="37" spans="1:28" ht="18" customHeight="1" x14ac:dyDescent="0.25">
      <c r="A37" s="4" t="s">
        <v>13</v>
      </c>
      <c r="B37" s="3" t="s">
        <v>97</v>
      </c>
      <c r="C37" s="3"/>
      <c r="D37" s="3"/>
      <c r="E37" s="182"/>
      <c r="F37" s="98"/>
      <c r="G37" s="182"/>
      <c r="H37" s="98"/>
      <c r="I37" s="98"/>
      <c r="J37" s="182"/>
      <c r="K37" s="98"/>
      <c r="L37" s="98"/>
      <c r="M37" s="98"/>
      <c r="N37" s="182"/>
      <c r="O37" s="98"/>
      <c r="P37" s="98"/>
      <c r="Q37" s="182"/>
      <c r="R37" s="98"/>
      <c r="S37" s="182"/>
      <c r="T37" s="182"/>
      <c r="U37" s="182"/>
      <c r="V37" s="100"/>
      <c r="W37" s="182"/>
      <c r="X37" s="182"/>
      <c r="Y37" s="3"/>
      <c r="Z37" s="182"/>
      <c r="AA37" s="3"/>
      <c r="AB37" s="182"/>
    </row>
    <row r="38" spans="1:28" ht="18" customHeight="1" x14ac:dyDescent="0.25">
      <c r="A38" s="4" t="s">
        <v>98</v>
      </c>
      <c r="B38" s="3" t="s">
        <v>99</v>
      </c>
      <c r="C38" s="3"/>
      <c r="D38" s="3"/>
      <c r="E38" s="182"/>
      <c r="F38" s="98"/>
      <c r="G38" s="182"/>
      <c r="H38" s="98"/>
      <c r="I38" s="98"/>
      <c r="J38" s="182"/>
      <c r="K38" s="98"/>
      <c r="L38" s="98"/>
      <c r="M38" s="98"/>
      <c r="N38" s="182"/>
      <c r="O38" s="98"/>
      <c r="P38" s="98"/>
      <c r="Q38" s="182"/>
      <c r="R38" s="98"/>
      <c r="S38" s="182"/>
      <c r="T38" s="182"/>
      <c r="U38" s="182"/>
      <c r="V38" s="100"/>
      <c r="W38" s="182"/>
      <c r="X38" s="182"/>
      <c r="Y38" s="3"/>
      <c r="Z38" s="182"/>
      <c r="AA38" s="3"/>
      <c r="AB38" s="182"/>
    </row>
    <row r="39" spans="1:28" ht="18" customHeight="1" x14ac:dyDescent="0.25">
      <c r="A39" s="4" t="s">
        <v>15</v>
      </c>
      <c r="B39" s="3" t="s">
        <v>100</v>
      </c>
      <c r="C39" s="3"/>
      <c r="D39" s="3"/>
      <c r="E39" s="182"/>
      <c r="F39" s="98"/>
      <c r="G39" s="182"/>
      <c r="H39" s="98"/>
      <c r="I39" s="98"/>
      <c r="J39" s="182"/>
      <c r="K39" s="98"/>
      <c r="L39" s="98"/>
      <c r="M39" s="98"/>
      <c r="N39" s="182"/>
      <c r="O39" s="98"/>
      <c r="P39" s="98"/>
      <c r="Q39" s="182"/>
      <c r="R39" s="98"/>
      <c r="S39" s="182"/>
      <c r="T39" s="182"/>
      <c r="U39" s="182"/>
      <c r="V39" s="100"/>
      <c r="W39" s="182"/>
      <c r="X39" s="182"/>
      <c r="Y39" s="3"/>
      <c r="Z39" s="182"/>
      <c r="AA39" s="3"/>
      <c r="AB39" s="182"/>
    </row>
    <row r="40" spans="1:28" ht="18" customHeight="1" x14ac:dyDescent="0.25">
      <c r="A40" s="4" t="s">
        <v>1</v>
      </c>
      <c r="B40" s="3" t="s">
        <v>103</v>
      </c>
      <c r="C40" s="3"/>
      <c r="D40" s="3"/>
      <c r="E40" s="182"/>
      <c r="F40" s="98"/>
      <c r="G40" s="182"/>
      <c r="H40" s="98"/>
      <c r="I40" s="98"/>
      <c r="J40" s="182"/>
      <c r="K40" s="98"/>
      <c r="L40" s="98"/>
      <c r="M40" s="98"/>
      <c r="N40" s="182"/>
      <c r="O40" s="98"/>
      <c r="P40" s="98"/>
      <c r="Q40" s="182"/>
      <c r="R40" s="98"/>
      <c r="S40" s="182"/>
      <c r="T40" s="182"/>
      <c r="U40" s="182"/>
      <c r="V40" s="100"/>
      <c r="W40" s="182"/>
      <c r="X40" s="182"/>
      <c r="Y40" s="3"/>
      <c r="Z40" s="182"/>
      <c r="AA40" s="3"/>
      <c r="AB40" s="182"/>
    </row>
    <row r="41" spans="1:28" ht="18" customHeight="1" x14ac:dyDescent="0.25">
      <c r="A41" s="44" t="s">
        <v>198</v>
      </c>
      <c r="B41" s="3" t="s">
        <v>104</v>
      </c>
    </row>
    <row r="42" spans="1:28" ht="18" customHeight="1" x14ac:dyDescent="0.25">
      <c r="A42" s="4" t="s">
        <v>101</v>
      </c>
      <c r="B42" s="3" t="s">
        <v>102</v>
      </c>
    </row>
    <row r="43" spans="1:28" ht="18" customHeight="1" x14ac:dyDescent="0.25">
      <c r="A43" s="62" t="s">
        <v>498</v>
      </c>
      <c r="B43" s="6" t="s">
        <v>499</v>
      </c>
    </row>
    <row r="44" spans="1:28" ht="18" customHeight="1" x14ac:dyDescent="0.25">
      <c r="A44" s="483" t="s">
        <v>660</v>
      </c>
      <c r="B44" s="485" t="s">
        <v>661</v>
      </c>
      <c r="C44" s="485"/>
      <c r="D44" s="485"/>
    </row>
    <row r="45" spans="1:28" ht="18" customHeight="1" x14ac:dyDescent="0.25">
      <c r="A45" s="483"/>
      <c r="B45" s="485"/>
      <c r="C45" s="485"/>
      <c r="D45" s="485"/>
    </row>
    <row r="46" spans="1:28" ht="18" customHeight="1" x14ac:dyDescent="0.25">
      <c r="A46" s="483" t="s">
        <v>663</v>
      </c>
      <c r="B46" s="477" t="s">
        <v>665</v>
      </c>
      <c r="C46" s="477"/>
      <c r="D46" s="477"/>
    </row>
    <row r="47" spans="1:28" ht="18" customHeight="1" x14ac:dyDescent="0.25">
      <c r="A47" s="483"/>
      <c r="B47" s="477"/>
      <c r="C47" s="477"/>
      <c r="D47" s="477"/>
    </row>
    <row r="48" spans="1:28" ht="18" customHeight="1" x14ac:dyDescent="0.25">
      <c r="A48" s="483" t="s">
        <v>664</v>
      </c>
      <c r="B48" s="477" t="s">
        <v>666</v>
      </c>
      <c r="C48" s="477"/>
      <c r="D48" s="477"/>
    </row>
    <row r="49" spans="1:4" ht="18" customHeight="1" x14ac:dyDescent="0.25">
      <c r="A49" s="483"/>
      <c r="B49" s="477"/>
      <c r="C49" s="477"/>
      <c r="D49" s="477"/>
    </row>
  </sheetData>
  <mergeCells count="17">
    <mergeCell ref="A48:A49"/>
    <mergeCell ref="B34:D34"/>
    <mergeCell ref="B44:D45"/>
    <mergeCell ref="A44:A45"/>
    <mergeCell ref="B46:D47"/>
    <mergeCell ref="A46:A47"/>
    <mergeCell ref="W2:AA2"/>
    <mergeCell ref="AB2:AC2"/>
    <mergeCell ref="Z5:Z6"/>
    <mergeCell ref="B48:D49"/>
    <mergeCell ref="B2:B6"/>
    <mergeCell ref="C2:C6"/>
    <mergeCell ref="D2:D6"/>
    <mergeCell ref="E2:H2"/>
    <mergeCell ref="J2:L2"/>
    <mergeCell ref="N2:P2"/>
    <mergeCell ref="Q2:V2"/>
  </mergeCells>
  <printOptions horizontalCentered="1"/>
  <pageMargins left="0.70866141732283505" right="0.70866141732283505" top="1.4" bottom="0.55000000000000004" header="0.66929133858267698" footer="0.31496062992126"/>
  <pageSetup paperSize="17" scale="60" fitToWidth="0" orientation="landscape" r:id="rId1"/>
  <headerFooter alignWithMargins="0">
    <oddHeader>&amp;L&amp;"Arial,Bold"&amp;K04+000Table 5
Groundwater Analytical Results
Miscellaneous Parameters&amp;R&amp;G</oddHeader>
    <oddFooter>&amp;L&amp;8Project No. 102089-002&amp;R&amp;8&amp;P/&amp;N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82"/>
  <sheetViews>
    <sheetView view="pageLayout" topLeftCell="C1" zoomScale="70" zoomScaleNormal="100" zoomScaleSheetLayoutView="115" zoomScalePageLayoutView="70" workbookViewId="0">
      <selection activeCell="L2" sqref="K2:L2"/>
    </sheetView>
  </sheetViews>
  <sheetFormatPr defaultColWidth="8.81640625" defaultRowHeight="11.5" x14ac:dyDescent="0.25"/>
  <cols>
    <col min="1" max="1" width="4.453125" style="6" hidden="1" customWidth="1"/>
    <col min="2" max="2" width="25.7265625" style="6" hidden="1" customWidth="1"/>
    <col min="3" max="3" width="34.54296875" style="6" customWidth="1"/>
    <col min="4" max="4" width="13" style="6" customWidth="1"/>
    <col min="5" max="5" width="13.7265625" style="6" customWidth="1"/>
    <col min="6" max="6" width="21.26953125" style="6" customWidth="1"/>
    <col min="7" max="7" width="13.81640625" style="6" customWidth="1"/>
    <col min="8" max="12" width="14.7265625" style="6" customWidth="1"/>
    <col min="13" max="16384" width="8.81640625" style="6"/>
  </cols>
  <sheetData>
    <row r="1" spans="3:12" s="1" customFormat="1" ht="15" customHeight="1" x14ac:dyDescent="0.25">
      <c r="C1" s="4"/>
      <c r="D1" s="182"/>
      <c r="E1" s="182"/>
      <c r="F1" s="182"/>
      <c r="G1" s="182"/>
    </row>
    <row r="2" spans="3:12" s="1" customFormat="1" ht="15" customHeight="1" x14ac:dyDescent="0.25">
      <c r="C2" s="140" t="s">
        <v>2</v>
      </c>
      <c r="D2" s="489" t="s">
        <v>0</v>
      </c>
      <c r="E2" s="487" t="s">
        <v>101</v>
      </c>
      <c r="F2" s="487" t="s">
        <v>242</v>
      </c>
      <c r="G2" s="487" t="s">
        <v>487</v>
      </c>
      <c r="H2" s="143">
        <v>42228</v>
      </c>
      <c r="I2" s="143">
        <v>42243</v>
      </c>
      <c r="J2" s="143">
        <v>42200</v>
      </c>
      <c r="K2" s="142">
        <v>42577</v>
      </c>
      <c r="L2" s="142">
        <v>42941</v>
      </c>
    </row>
    <row r="3" spans="3:12" ht="54" customHeight="1" x14ac:dyDescent="0.25">
      <c r="C3" s="8" t="s">
        <v>3</v>
      </c>
      <c r="D3" s="490"/>
      <c r="E3" s="488"/>
      <c r="F3" s="488"/>
      <c r="G3" s="488"/>
      <c r="H3" s="103" t="s">
        <v>686</v>
      </c>
      <c r="I3" s="103" t="s">
        <v>687</v>
      </c>
      <c r="J3" s="103" t="s">
        <v>688</v>
      </c>
      <c r="K3" s="236" t="s">
        <v>190</v>
      </c>
      <c r="L3" s="103" t="s">
        <v>752</v>
      </c>
    </row>
    <row r="4" spans="3:12" ht="15" customHeight="1" x14ac:dyDescent="0.25">
      <c r="C4" s="7" t="s">
        <v>4</v>
      </c>
      <c r="D4" s="490"/>
      <c r="E4" s="488"/>
      <c r="F4" s="488"/>
      <c r="G4" s="488"/>
      <c r="H4" s="37" t="s">
        <v>550</v>
      </c>
      <c r="I4" s="37" t="s">
        <v>550</v>
      </c>
      <c r="J4" s="37" t="s">
        <v>550</v>
      </c>
      <c r="K4" s="237" t="s">
        <v>122</v>
      </c>
      <c r="L4" s="37" t="s">
        <v>122</v>
      </c>
    </row>
    <row r="5" spans="3:12" ht="15" customHeight="1" x14ac:dyDescent="0.25">
      <c r="C5" s="7" t="s">
        <v>5</v>
      </c>
      <c r="D5" s="490"/>
      <c r="E5" s="488"/>
      <c r="F5" s="488"/>
      <c r="G5" s="488"/>
      <c r="H5" s="37" t="s">
        <v>6</v>
      </c>
      <c r="I5" s="37" t="s">
        <v>6</v>
      </c>
      <c r="J5" s="37" t="s">
        <v>6</v>
      </c>
      <c r="K5" s="237" t="s">
        <v>6</v>
      </c>
      <c r="L5" s="37" t="s">
        <v>6</v>
      </c>
    </row>
    <row r="6" spans="3:12" ht="15" customHeight="1" x14ac:dyDescent="0.25">
      <c r="C6" s="165" t="s">
        <v>207</v>
      </c>
      <c r="D6" s="135"/>
      <c r="E6" s="136"/>
      <c r="F6" s="136"/>
      <c r="G6" s="136"/>
      <c r="H6" s="129"/>
      <c r="I6" s="129"/>
      <c r="J6" s="129"/>
      <c r="K6" s="129"/>
      <c r="L6" s="129"/>
    </row>
    <row r="7" spans="3:12" ht="15" customHeight="1" x14ac:dyDescent="0.25">
      <c r="C7" s="160" t="s">
        <v>209</v>
      </c>
      <c r="D7" s="161" t="s">
        <v>98</v>
      </c>
      <c r="E7" s="162" t="s">
        <v>98</v>
      </c>
      <c r="F7" s="162" t="s">
        <v>475</v>
      </c>
      <c r="G7" s="162" t="s">
        <v>488</v>
      </c>
      <c r="H7" s="163">
        <v>8.23</v>
      </c>
      <c r="I7" s="163">
        <v>8.3699999999999992</v>
      </c>
      <c r="J7" s="163">
        <v>8.25</v>
      </c>
      <c r="K7" s="163">
        <v>8</v>
      </c>
      <c r="L7" s="163">
        <v>8.25</v>
      </c>
    </row>
    <row r="8" spans="3:12" ht="15" customHeight="1" x14ac:dyDescent="0.25">
      <c r="C8" s="165" t="s">
        <v>208</v>
      </c>
      <c r="D8" s="135"/>
      <c r="E8" s="135"/>
      <c r="F8" s="135"/>
      <c r="G8" s="135"/>
      <c r="H8" s="135"/>
      <c r="I8" s="135"/>
      <c r="J8" s="135"/>
      <c r="K8" s="135"/>
      <c r="L8" s="135"/>
    </row>
    <row r="9" spans="3:12" ht="15" customHeight="1" x14ac:dyDescent="0.25">
      <c r="C9" s="160" t="s">
        <v>210</v>
      </c>
      <c r="D9" s="161" t="s">
        <v>157</v>
      </c>
      <c r="E9" s="162">
        <v>2</v>
      </c>
      <c r="F9" s="162" t="s">
        <v>13</v>
      </c>
      <c r="G9" s="162">
        <v>5</v>
      </c>
      <c r="H9" s="166" t="s">
        <v>211</v>
      </c>
      <c r="I9" s="166" t="s">
        <v>211</v>
      </c>
      <c r="J9" s="166" t="s">
        <v>211</v>
      </c>
      <c r="K9" s="166" t="s">
        <v>211</v>
      </c>
      <c r="L9" s="166" t="s">
        <v>211</v>
      </c>
    </row>
    <row r="10" spans="3:12" ht="15" customHeight="1" x14ac:dyDescent="0.25">
      <c r="C10" s="165" t="s">
        <v>644</v>
      </c>
      <c r="D10" s="135"/>
      <c r="E10" s="135"/>
      <c r="F10" s="135"/>
      <c r="G10" s="135"/>
      <c r="H10" s="135"/>
      <c r="I10" s="135"/>
      <c r="J10" s="135"/>
      <c r="K10" s="135"/>
      <c r="L10" s="135"/>
    </row>
    <row r="11" spans="3:12" ht="15" customHeight="1" x14ac:dyDescent="0.25">
      <c r="C11" s="146" t="s">
        <v>133</v>
      </c>
      <c r="D11" s="130" t="s">
        <v>157</v>
      </c>
      <c r="E11" s="131" t="s">
        <v>248</v>
      </c>
      <c r="F11" s="131" t="s">
        <v>272</v>
      </c>
      <c r="G11" s="131" t="s">
        <v>13</v>
      </c>
      <c r="H11" s="131" t="s">
        <v>98</v>
      </c>
      <c r="I11" s="131" t="s">
        <v>98</v>
      </c>
      <c r="J11" s="131" t="s">
        <v>98</v>
      </c>
      <c r="K11" s="167" t="s">
        <v>256</v>
      </c>
      <c r="L11" s="306" t="s">
        <v>98</v>
      </c>
    </row>
    <row r="12" spans="3:12" ht="15" customHeight="1" x14ac:dyDescent="0.25">
      <c r="C12" s="147" t="s">
        <v>134</v>
      </c>
      <c r="D12" s="36" t="s">
        <v>157</v>
      </c>
      <c r="E12" s="43" t="s">
        <v>249</v>
      </c>
      <c r="F12" s="43" t="s">
        <v>13</v>
      </c>
      <c r="G12" s="43" t="s">
        <v>13</v>
      </c>
      <c r="H12" s="43" t="s">
        <v>98</v>
      </c>
      <c r="I12" s="43" t="s">
        <v>98</v>
      </c>
      <c r="J12" s="43" t="s">
        <v>98</v>
      </c>
      <c r="K12" s="11" t="s">
        <v>257</v>
      </c>
      <c r="L12" s="11" t="s">
        <v>98</v>
      </c>
    </row>
    <row r="13" spans="3:12" ht="15" customHeight="1" x14ac:dyDescent="0.25">
      <c r="C13" s="147" t="s">
        <v>135</v>
      </c>
      <c r="D13" s="36" t="s">
        <v>157</v>
      </c>
      <c r="E13" s="43" t="s">
        <v>250</v>
      </c>
      <c r="F13" s="43" t="s">
        <v>274</v>
      </c>
      <c r="G13" s="43" t="s">
        <v>13</v>
      </c>
      <c r="H13" s="43" t="s">
        <v>98</v>
      </c>
      <c r="I13" s="43" t="s">
        <v>98</v>
      </c>
      <c r="J13" s="43" t="s">
        <v>98</v>
      </c>
      <c r="K13" s="11" t="s">
        <v>258</v>
      </c>
      <c r="L13" s="11" t="s">
        <v>98</v>
      </c>
    </row>
    <row r="14" spans="3:12" ht="15" customHeight="1" x14ac:dyDescent="0.25">
      <c r="C14" s="147" t="s">
        <v>136</v>
      </c>
      <c r="D14" s="36" t="s">
        <v>157</v>
      </c>
      <c r="E14" s="43" t="s">
        <v>251</v>
      </c>
      <c r="F14" s="50" t="s">
        <v>13</v>
      </c>
      <c r="G14" s="50" t="s">
        <v>13</v>
      </c>
      <c r="H14" s="43" t="s">
        <v>98</v>
      </c>
      <c r="I14" s="43" t="s">
        <v>98</v>
      </c>
      <c r="J14" s="43" t="s">
        <v>98</v>
      </c>
      <c r="K14" s="11" t="s">
        <v>127</v>
      </c>
      <c r="L14" s="11" t="s">
        <v>98</v>
      </c>
    </row>
    <row r="15" spans="3:12" ht="23" x14ac:dyDescent="0.25">
      <c r="C15" s="147" t="s">
        <v>137</v>
      </c>
      <c r="D15" s="36" t="s">
        <v>157</v>
      </c>
      <c r="E15" s="43" t="s">
        <v>252</v>
      </c>
      <c r="F15" s="50" t="s">
        <v>772</v>
      </c>
      <c r="G15" s="50" t="s">
        <v>13</v>
      </c>
      <c r="H15" s="43" t="s">
        <v>98</v>
      </c>
      <c r="I15" s="43" t="s">
        <v>98</v>
      </c>
      <c r="J15" s="43" t="s">
        <v>98</v>
      </c>
      <c r="K15" s="11" t="s">
        <v>259</v>
      </c>
      <c r="L15" s="11" t="s">
        <v>98</v>
      </c>
    </row>
    <row r="16" spans="3:12" ht="14.15" customHeight="1" x14ac:dyDescent="0.25">
      <c r="C16" s="147" t="s">
        <v>138</v>
      </c>
      <c r="D16" s="36" t="s">
        <v>157</v>
      </c>
      <c r="E16" s="43" t="s">
        <v>251</v>
      </c>
      <c r="F16" s="43" t="s">
        <v>276</v>
      </c>
      <c r="G16" s="43" t="s">
        <v>13</v>
      </c>
      <c r="H16" s="43" t="s">
        <v>98</v>
      </c>
      <c r="I16" s="43" t="s">
        <v>98</v>
      </c>
      <c r="J16" s="43" t="s">
        <v>98</v>
      </c>
      <c r="K16" s="49">
        <v>1.6999999999999999E-3</v>
      </c>
      <c r="L16" s="307" t="s">
        <v>98</v>
      </c>
    </row>
    <row r="17" spans="3:12" ht="14.15" customHeight="1" x14ac:dyDescent="0.25">
      <c r="C17" s="147" t="s">
        <v>139</v>
      </c>
      <c r="D17" s="36" t="s">
        <v>157</v>
      </c>
      <c r="E17" s="43" t="s">
        <v>253</v>
      </c>
      <c r="F17" s="43" t="s">
        <v>13</v>
      </c>
      <c r="G17" s="43" t="s">
        <v>13</v>
      </c>
      <c r="H17" s="43" t="s">
        <v>98</v>
      </c>
      <c r="I17" s="43" t="s">
        <v>98</v>
      </c>
      <c r="J17" s="43" t="s">
        <v>98</v>
      </c>
      <c r="K17" s="11" t="s">
        <v>260</v>
      </c>
      <c r="L17" s="11" t="s">
        <v>98</v>
      </c>
    </row>
    <row r="18" spans="3:12" ht="14.15" customHeight="1" x14ac:dyDescent="0.25">
      <c r="C18" s="147" t="s">
        <v>140</v>
      </c>
      <c r="D18" s="36" t="s">
        <v>157</v>
      </c>
      <c r="E18" s="43" t="s">
        <v>250</v>
      </c>
      <c r="F18" s="43" t="s">
        <v>277</v>
      </c>
      <c r="G18" s="43" t="s">
        <v>13</v>
      </c>
      <c r="H18" s="43" t="s">
        <v>98</v>
      </c>
      <c r="I18" s="43" t="s">
        <v>98</v>
      </c>
      <c r="J18" s="43" t="s">
        <v>98</v>
      </c>
      <c r="K18" s="11" t="s">
        <v>261</v>
      </c>
      <c r="L18" s="11" t="s">
        <v>98</v>
      </c>
    </row>
    <row r="19" spans="3:12" ht="14.15" customHeight="1" x14ac:dyDescent="0.25">
      <c r="C19" s="147" t="s">
        <v>142</v>
      </c>
      <c r="D19" s="36" t="s">
        <v>157</v>
      </c>
      <c r="E19" s="43" t="s">
        <v>250</v>
      </c>
      <c r="F19" s="43" t="s">
        <v>279</v>
      </c>
      <c r="G19" s="43" t="s">
        <v>13</v>
      </c>
      <c r="H19" s="43" t="s">
        <v>98</v>
      </c>
      <c r="I19" s="43" t="s">
        <v>98</v>
      </c>
      <c r="J19" s="43" t="s">
        <v>98</v>
      </c>
      <c r="K19" s="11" t="s">
        <v>262</v>
      </c>
      <c r="L19" s="11" t="s">
        <v>98</v>
      </c>
    </row>
    <row r="20" spans="3:12" ht="14.15" customHeight="1" x14ac:dyDescent="0.25">
      <c r="C20" s="147" t="s">
        <v>143</v>
      </c>
      <c r="D20" s="36" t="s">
        <v>157</v>
      </c>
      <c r="E20" s="43" t="s">
        <v>250</v>
      </c>
      <c r="F20" s="48" t="s">
        <v>280</v>
      </c>
      <c r="G20" s="48" t="s">
        <v>13</v>
      </c>
      <c r="H20" s="43" t="s">
        <v>98</v>
      </c>
      <c r="I20" s="43" t="s">
        <v>98</v>
      </c>
      <c r="J20" s="43" t="s">
        <v>98</v>
      </c>
      <c r="K20" s="11" t="s">
        <v>263</v>
      </c>
      <c r="L20" s="11" t="s">
        <v>98</v>
      </c>
    </row>
    <row r="21" spans="3:12" ht="14.15" customHeight="1" x14ac:dyDescent="0.25">
      <c r="C21" s="147" t="s">
        <v>144</v>
      </c>
      <c r="D21" s="36" t="s">
        <v>157</v>
      </c>
      <c r="E21" s="43" t="s">
        <v>254</v>
      </c>
      <c r="F21" s="43" t="s">
        <v>281</v>
      </c>
      <c r="G21" s="43" t="s">
        <v>13</v>
      </c>
      <c r="H21" s="43" t="s">
        <v>98</v>
      </c>
      <c r="I21" s="43" t="s">
        <v>98</v>
      </c>
      <c r="J21" s="43" t="s">
        <v>98</v>
      </c>
      <c r="K21" s="11" t="s">
        <v>264</v>
      </c>
      <c r="L21" s="11" t="s">
        <v>98</v>
      </c>
    </row>
    <row r="22" spans="3:12" ht="14.15" customHeight="1" x14ac:dyDescent="0.25">
      <c r="C22" s="147" t="s">
        <v>145</v>
      </c>
      <c r="D22" s="36" t="s">
        <v>157</v>
      </c>
      <c r="E22" s="43" t="s">
        <v>250</v>
      </c>
      <c r="F22" s="48" t="s">
        <v>282</v>
      </c>
      <c r="G22" s="48" t="s">
        <v>13</v>
      </c>
      <c r="H22" s="43" t="s">
        <v>98</v>
      </c>
      <c r="I22" s="43" t="s">
        <v>98</v>
      </c>
      <c r="J22" s="43" t="s">
        <v>98</v>
      </c>
      <c r="K22" s="11" t="s">
        <v>265</v>
      </c>
      <c r="L22" s="11" t="s">
        <v>98</v>
      </c>
    </row>
    <row r="23" spans="3:12" ht="14.15" customHeight="1" x14ac:dyDescent="0.25">
      <c r="C23" s="147" t="s">
        <v>146</v>
      </c>
      <c r="D23" s="36" t="s">
        <v>157</v>
      </c>
      <c r="E23" s="43" t="s">
        <v>255</v>
      </c>
      <c r="F23" s="50" t="s">
        <v>283</v>
      </c>
      <c r="G23" s="50" t="s">
        <v>13</v>
      </c>
      <c r="H23" s="43" t="s">
        <v>98</v>
      </c>
      <c r="I23" s="43" t="s">
        <v>98</v>
      </c>
      <c r="J23" s="43" t="s">
        <v>98</v>
      </c>
      <c r="K23" s="11" t="s">
        <v>266</v>
      </c>
      <c r="L23" s="11" t="s">
        <v>98</v>
      </c>
    </row>
    <row r="24" spans="3:12" ht="14.15" customHeight="1" x14ac:dyDescent="0.25">
      <c r="C24" s="147" t="s">
        <v>147</v>
      </c>
      <c r="D24" s="36" t="s">
        <v>157</v>
      </c>
      <c r="E24" s="43" t="s">
        <v>250</v>
      </c>
      <c r="F24" s="48" t="s">
        <v>284</v>
      </c>
      <c r="G24" s="48" t="s">
        <v>13</v>
      </c>
      <c r="H24" s="43" t="s">
        <v>98</v>
      </c>
      <c r="I24" s="43" t="s">
        <v>98</v>
      </c>
      <c r="J24" s="43" t="s">
        <v>98</v>
      </c>
      <c r="K24" s="11" t="s">
        <v>267</v>
      </c>
      <c r="L24" s="11" t="s">
        <v>98</v>
      </c>
    </row>
    <row r="25" spans="3:12" ht="14.15" customHeight="1" x14ac:dyDescent="0.25">
      <c r="C25" s="147" t="s">
        <v>148</v>
      </c>
      <c r="D25" s="36" t="s">
        <v>157</v>
      </c>
      <c r="E25" s="43" t="s">
        <v>251</v>
      </c>
      <c r="F25" s="43" t="s">
        <v>13</v>
      </c>
      <c r="G25" s="43" t="s">
        <v>13</v>
      </c>
      <c r="H25" s="43" t="s">
        <v>98</v>
      </c>
      <c r="I25" s="43" t="s">
        <v>98</v>
      </c>
      <c r="J25" s="43" t="s">
        <v>98</v>
      </c>
      <c r="K25" s="11" t="s">
        <v>127</v>
      </c>
      <c r="L25" s="11" t="s">
        <v>98</v>
      </c>
    </row>
    <row r="26" spans="3:12" ht="14.15" customHeight="1" x14ac:dyDescent="0.25">
      <c r="C26" s="147" t="s">
        <v>149</v>
      </c>
      <c r="D26" s="36" t="s">
        <v>157</v>
      </c>
      <c r="E26" s="43" t="s">
        <v>251</v>
      </c>
      <c r="F26" s="43" t="s">
        <v>13</v>
      </c>
      <c r="G26" s="43" t="s">
        <v>13</v>
      </c>
      <c r="H26" s="43" t="s">
        <v>98</v>
      </c>
      <c r="I26" s="43" t="s">
        <v>98</v>
      </c>
      <c r="J26" s="43" t="s">
        <v>98</v>
      </c>
      <c r="K26" s="11" t="s">
        <v>268</v>
      </c>
      <c r="L26" s="11" t="s">
        <v>98</v>
      </c>
    </row>
    <row r="27" spans="3:12" x14ac:dyDescent="0.25">
      <c r="C27" s="147" t="s">
        <v>150</v>
      </c>
      <c r="D27" s="36" t="s">
        <v>157</v>
      </c>
      <c r="E27" s="43" t="s">
        <v>255</v>
      </c>
      <c r="F27" s="50" t="s">
        <v>286</v>
      </c>
      <c r="G27" s="50" t="s">
        <v>13</v>
      </c>
      <c r="H27" s="43" t="s">
        <v>98</v>
      </c>
      <c r="I27" s="43" t="s">
        <v>98</v>
      </c>
      <c r="J27" s="43" t="s">
        <v>98</v>
      </c>
      <c r="K27" s="11" t="s">
        <v>269</v>
      </c>
      <c r="L27" s="11" t="s">
        <v>98</v>
      </c>
    </row>
    <row r="28" spans="3:12" ht="14.15" customHeight="1" x14ac:dyDescent="0.25">
      <c r="C28" s="147" t="s">
        <v>151</v>
      </c>
      <c r="D28" s="36" t="s">
        <v>157</v>
      </c>
      <c r="E28" s="43" t="s">
        <v>251</v>
      </c>
      <c r="F28" s="43" t="s">
        <v>13</v>
      </c>
      <c r="G28" s="43" t="s">
        <v>13</v>
      </c>
      <c r="H28" s="43" t="s">
        <v>98</v>
      </c>
      <c r="I28" s="43" t="s">
        <v>98</v>
      </c>
      <c r="J28" s="43" t="s">
        <v>98</v>
      </c>
      <c r="K28" s="11" t="s">
        <v>270</v>
      </c>
      <c r="L28" s="11" t="s">
        <v>98</v>
      </c>
    </row>
    <row r="29" spans="3:12" ht="14.15" customHeight="1" x14ac:dyDescent="0.25">
      <c r="C29" s="160" t="s">
        <v>152</v>
      </c>
      <c r="D29" s="161" t="s">
        <v>157</v>
      </c>
      <c r="E29" s="162" t="s">
        <v>248</v>
      </c>
      <c r="F29" s="168" t="s">
        <v>287</v>
      </c>
      <c r="G29" s="168">
        <v>0.5</v>
      </c>
      <c r="H29" s="162" t="s">
        <v>98</v>
      </c>
      <c r="I29" s="162" t="s">
        <v>98</v>
      </c>
      <c r="J29" s="162" t="s">
        <v>98</v>
      </c>
      <c r="K29" s="166" t="s">
        <v>271</v>
      </c>
      <c r="L29" s="166" t="s">
        <v>271</v>
      </c>
    </row>
    <row r="30" spans="3:12" ht="14.15" customHeight="1" x14ac:dyDescent="0.25">
      <c r="C30" s="165" t="s">
        <v>645</v>
      </c>
      <c r="D30" s="135"/>
      <c r="E30" s="135"/>
      <c r="F30" s="135"/>
      <c r="G30" s="135"/>
      <c r="H30" s="135"/>
      <c r="I30" s="135"/>
      <c r="J30" s="135"/>
      <c r="K30" s="135"/>
      <c r="L30" s="135"/>
    </row>
    <row r="31" spans="3:12" ht="14.15" customHeight="1" x14ac:dyDescent="0.25">
      <c r="C31" s="146" t="s">
        <v>334</v>
      </c>
      <c r="D31" s="130" t="s">
        <v>157</v>
      </c>
      <c r="E31" s="131" t="s">
        <v>248</v>
      </c>
      <c r="F31" s="131" t="s">
        <v>272</v>
      </c>
      <c r="G31" s="132">
        <v>3.1</v>
      </c>
      <c r="H31" s="133">
        <v>5.3E-3</v>
      </c>
      <c r="I31" s="133" t="s">
        <v>238</v>
      </c>
      <c r="J31" s="133" t="s">
        <v>422</v>
      </c>
      <c r="K31" s="133" t="s">
        <v>98</v>
      </c>
      <c r="L31" s="133" t="s">
        <v>98</v>
      </c>
    </row>
    <row r="32" spans="3:12" ht="14.15" customHeight="1" x14ac:dyDescent="0.25">
      <c r="C32" s="147" t="s">
        <v>335</v>
      </c>
      <c r="D32" s="36" t="s">
        <v>157</v>
      </c>
      <c r="E32" s="106">
        <v>5.9999999999999995E-4</v>
      </c>
      <c r="F32" s="43" t="s">
        <v>13</v>
      </c>
      <c r="G32" s="50" t="s">
        <v>13</v>
      </c>
      <c r="H32" s="11" t="s">
        <v>257</v>
      </c>
      <c r="I32" s="11" t="s">
        <v>257</v>
      </c>
      <c r="J32" s="11" t="s">
        <v>257</v>
      </c>
      <c r="K32" s="11" t="s">
        <v>98</v>
      </c>
      <c r="L32" s="11" t="s">
        <v>98</v>
      </c>
    </row>
    <row r="33" spans="3:12" ht="14.15" customHeight="1" x14ac:dyDescent="0.25">
      <c r="C33" s="147" t="s">
        <v>336</v>
      </c>
      <c r="D33" s="36" t="s">
        <v>157</v>
      </c>
      <c r="E33" s="43" t="s">
        <v>250</v>
      </c>
      <c r="F33" s="43" t="s">
        <v>274</v>
      </c>
      <c r="G33" s="50" t="s">
        <v>13</v>
      </c>
      <c r="H33" s="11">
        <v>9.1E-4</v>
      </c>
      <c r="I33" s="11">
        <v>2E-3</v>
      </c>
      <c r="J33" s="11" t="s">
        <v>646</v>
      </c>
      <c r="K33" s="11" t="s">
        <v>98</v>
      </c>
      <c r="L33" s="11" t="s">
        <v>98</v>
      </c>
    </row>
    <row r="34" spans="3:12" ht="14.15" customHeight="1" x14ac:dyDescent="0.25">
      <c r="C34" s="147" t="s">
        <v>337</v>
      </c>
      <c r="D34" s="36" t="s">
        <v>157</v>
      </c>
      <c r="E34" s="105"/>
      <c r="F34" s="43" t="s">
        <v>13</v>
      </c>
      <c r="G34" s="50" t="s">
        <v>13</v>
      </c>
      <c r="H34" s="11">
        <v>5.7000000000000002E-2</v>
      </c>
      <c r="I34" s="11">
        <v>6.0999999999999999E-2</v>
      </c>
      <c r="J34" s="11" t="s">
        <v>577</v>
      </c>
      <c r="K34" s="11" t="s">
        <v>98</v>
      </c>
      <c r="L34" s="11" t="s">
        <v>98</v>
      </c>
    </row>
    <row r="35" spans="3:12" ht="14.15" customHeight="1" x14ac:dyDescent="0.25">
      <c r="C35" s="147" t="s">
        <v>338</v>
      </c>
      <c r="D35" s="36" t="s">
        <v>157</v>
      </c>
      <c r="E35" s="106">
        <v>1E-3</v>
      </c>
      <c r="F35" s="43" t="s">
        <v>13</v>
      </c>
      <c r="G35" s="50" t="s">
        <v>13</v>
      </c>
      <c r="H35" s="11" t="s">
        <v>127</v>
      </c>
      <c r="I35" s="11" t="s">
        <v>127</v>
      </c>
      <c r="J35" s="11" t="s">
        <v>127</v>
      </c>
      <c r="K35" s="11" t="s">
        <v>98</v>
      </c>
      <c r="L35" s="11" t="s">
        <v>98</v>
      </c>
    </row>
    <row r="36" spans="3:12" ht="22.5" customHeight="1" x14ac:dyDescent="0.25">
      <c r="C36" s="147" t="s">
        <v>339</v>
      </c>
      <c r="D36" s="36" t="s">
        <v>157</v>
      </c>
      <c r="E36" s="105"/>
      <c r="F36" s="53" t="s">
        <v>654</v>
      </c>
      <c r="G36" s="50" t="s">
        <v>13</v>
      </c>
      <c r="H36" s="11">
        <v>0.51</v>
      </c>
      <c r="I36" s="11">
        <v>0.56000000000000005</v>
      </c>
      <c r="J36" s="11" t="s">
        <v>647</v>
      </c>
      <c r="K36" s="11" t="s">
        <v>98</v>
      </c>
      <c r="L36" s="11" t="s">
        <v>98</v>
      </c>
    </row>
    <row r="37" spans="3:12" ht="23" x14ac:dyDescent="0.25">
      <c r="C37" s="147" t="s">
        <v>331</v>
      </c>
      <c r="D37" s="36" t="s">
        <v>157</v>
      </c>
      <c r="E37" s="106">
        <v>2.0000000000000002E-5</v>
      </c>
      <c r="F37" s="50" t="s">
        <v>275</v>
      </c>
      <c r="G37" s="50" t="s">
        <v>13</v>
      </c>
      <c r="H37" s="11" t="s">
        <v>259</v>
      </c>
      <c r="I37" s="11" t="s">
        <v>259</v>
      </c>
      <c r="J37" s="11" t="s">
        <v>259</v>
      </c>
      <c r="K37" s="11" t="s">
        <v>98</v>
      </c>
      <c r="L37" s="11" t="s">
        <v>98</v>
      </c>
    </row>
    <row r="38" spans="3:12" ht="14.15" customHeight="1" x14ac:dyDescent="0.25">
      <c r="C38" s="147" t="s">
        <v>332</v>
      </c>
      <c r="D38" s="36" t="s">
        <v>157</v>
      </c>
      <c r="E38" s="105"/>
      <c r="F38" s="53" t="s">
        <v>13</v>
      </c>
      <c r="G38" s="50" t="s">
        <v>13</v>
      </c>
      <c r="H38" s="11">
        <v>170</v>
      </c>
      <c r="I38" s="11">
        <v>200</v>
      </c>
      <c r="J38" s="11" t="s">
        <v>69</v>
      </c>
      <c r="K38" s="11" t="s">
        <v>98</v>
      </c>
      <c r="L38" s="11" t="s">
        <v>98</v>
      </c>
    </row>
    <row r="39" spans="3:12" ht="14.15" customHeight="1" x14ac:dyDescent="0.25">
      <c r="C39" s="147" t="s">
        <v>340</v>
      </c>
      <c r="D39" s="36" t="s">
        <v>157</v>
      </c>
      <c r="E39" s="106">
        <v>1E-3</v>
      </c>
      <c r="F39" s="43" t="s">
        <v>276</v>
      </c>
      <c r="G39" s="50" t="s">
        <v>13</v>
      </c>
      <c r="H39" s="11" t="s">
        <v>127</v>
      </c>
      <c r="I39" s="11" t="s">
        <v>37</v>
      </c>
      <c r="J39" s="11" t="s">
        <v>127</v>
      </c>
      <c r="K39" s="11" t="s">
        <v>98</v>
      </c>
      <c r="L39" s="11" t="s">
        <v>98</v>
      </c>
    </row>
    <row r="40" spans="3:12" ht="14.15" customHeight="1" x14ac:dyDescent="0.25">
      <c r="C40" s="147" t="s">
        <v>341</v>
      </c>
      <c r="D40" s="36" t="s">
        <v>157</v>
      </c>
      <c r="E40" s="43" t="s">
        <v>253</v>
      </c>
      <c r="F40" s="43" t="s">
        <v>13</v>
      </c>
      <c r="G40" s="50" t="s">
        <v>13</v>
      </c>
      <c r="H40" s="11">
        <v>1E-3</v>
      </c>
      <c r="I40" s="11">
        <v>8.5999999999999998E-4</v>
      </c>
      <c r="J40" s="11" t="s">
        <v>254</v>
      </c>
      <c r="K40" s="11" t="s">
        <v>98</v>
      </c>
      <c r="L40" s="11" t="s">
        <v>98</v>
      </c>
    </row>
    <row r="41" spans="3:12" ht="14.15" customHeight="1" x14ac:dyDescent="0.25">
      <c r="C41" s="147" t="s">
        <v>342</v>
      </c>
      <c r="D41" s="36" t="s">
        <v>157</v>
      </c>
      <c r="E41" s="43" t="s">
        <v>250</v>
      </c>
      <c r="F41" s="43" t="s">
        <v>655</v>
      </c>
      <c r="G41" s="50" t="s">
        <v>13</v>
      </c>
      <c r="H41" s="11">
        <v>3.8999999999999998E-3</v>
      </c>
      <c r="I41" s="11">
        <v>4.7000000000000002E-3</v>
      </c>
      <c r="J41" s="11" t="s">
        <v>648</v>
      </c>
      <c r="K41" s="11" t="s">
        <v>98</v>
      </c>
      <c r="L41" s="11" t="s">
        <v>98</v>
      </c>
    </row>
    <row r="42" spans="3:12" ht="14.15" customHeight="1" x14ac:dyDescent="0.25">
      <c r="C42" s="147" t="s">
        <v>343</v>
      </c>
      <c r="D42" s="36" t="s">
        <v>157</v>
      </c>
      <c r="E42" s="105"/>
      <c r="F42" s="48">
        <v>300</v>
      </c>
      <c r="G42" s="50" t="s">
        <v>13</v>
      </c>
      <c r="H42" s="11" t="s">
        <v>564</v>
      </c>
      <c r="I42" s="11" t="s">
        <v>564</v>
      </c>
      <c r="J42" s="11" t="s">
        <v>649</v>
      </c>
      <c r="K42" s="11" t="s">
        <v>98</v>
      </c>
      <c r="L42" s="11" t="s">
        <v>98</v>
      </c>
    </row>
    <row r="43" spans="3:12" ht="14.15" customHeight="1" x14ac:dyDescent="0.25">
      <c r="C43" s="147" t="s">
        <v>245</v>
      </c>
      <c r="D43" s="36" t="s">
        <v>157</v>
      </c>
      <c r="E43" s="105">
        <v>2.0000000000000001E-4</v>
      </c>
      <c r="F43" s="43" t="s">
        <v>656</v>
      </c>
      <c r="G43" s="104">
        <v>1E-3</v>
      </c>
      <c r="H43" s="11" t="s">
        <v>267</v>
      </c>
      <c r="I43" s="11" t="s">
        <v>267</v>
      </c>
      <c r="J43" s="11" t="s">
        <v>267</v>
      </c>
      <c r="K43" s="11" t="s">
        <v>267</v>
      </c>
      <c r="L43" s="11">
        <v>4.6000000000000001E-4</v>
      </c>
    </row>
    <row r="44" spans="3:12" ht="14.15" customHeight="1" x14ac:dyDescent="0.25">
      <c r="C44" s="147" t="s">
        <v>344</v>
      </c>
      <c r="D44" s="36" t="s">
        <v>157</v>
      </c>
      <c r="E44" s="11">
        <v>0.02</v>
      </c>
      <c r="F44" s="43" t="s">
        <v>13</v>
      </c>
      <c r="G44" s="50" t="s">
        <v>13</v>
      </c>
      <c r="H44" s="11">
        <v>2.9000000000000001E-2</v>
      </c>
      <c r="I44" s="11">
        <v>2.9000000000000001E-2</v>
      </c>
      <c r="J44" s="11" t="s">
        <v>14</v>
      </c>
      <c r="K44" s="11" t="s">
        <v>98</v>
      </c>
      <c r="L44" s="11" t="s">
        <v>98</v>
      </c>
    </row>
    <row r="45" spans="3:12" ht="14.15" customHeight="1" x14ac:dyDescent="0.25">
      <c r="C45" s="147" t="s">
        <v>333</v>
      </c>
      <c r="D45" s="36" t="s">
        <v>157</v>
      </c>
      <c r="E45" s="105"/>
      <c r="F45" s="43" t="s">
        <v>13</v>
      </c>
      <c r="G45" s="50" t="s">
        <v>13</v>
      </c>
      <c r="H45" s="11">
        <v>91</v>
      </c>
      <c r="I45" s="11">
        <v>100</v>
      </c>
      <c r="J45" s="11" t="s">
        <v>650</v>
      </c>
      <c r="K45" s="11" t="s">
        <v>98</v>
      </c>
      <c r="L45" s="11" t="s">
        <v>98</v>
      </c>
    </row>
    <row r="46" spans="3:12" ht="14.15" customHeight="1" x14ac:dyDescent="0.25">
      <c r="C46" s="147" t="s">
        <v>345</v>
      </c>
      <c r="D46" s="36" t="s">
        <v>157</v>
      </c>
      <c r="E46" s="105"/>
      <c r="F46" s="43" t="s">
        <v>13</v>
      </c>
      <c r="G46" s="50" t="s">
        <v>13</v>
      </c>
      <c r="H46" s="11">
        <v>8.2000000000000007E-3</v>
      </c>
      <c r="I46" s="11">
        <v>1.7999999999999999E-2</v>
      </c>
      <c r="J46" s="11" t="s">
        <v>422</v>
      </c>
      <c r="K46" s="11" t="s">
        <v>98</v>
      </c>
      <c r="L46" s="11" t="s">
        <v>98</v>
      </c>
    </row>
    <row r="47" spans="3:12" ht="14.15" customHeight="1" x14ac:dyDescent="0.25">
      <c r="C47" s="147" t="s">
        <v>346</v>
      </c>
      <c r="D47" s="36" t="s">
        <v>157</v>
      </c>
      <c r="E47" s="43" t="s">
        <v>250</v>
      </c>
      <c r="F47" s="48" t="s">
        <v>280</v>
      </c>
      <c r="G47" s="50" t="s">
        <v>13</v>
      </c>
      <c r="H47" s="11">
        <v>1.0999999999999999E-2</v>
      </c>
      <c r="I47" s="11">
        <v>1.2E-2</v>
      </c>
      <c r="J47" s="11" t="s">
        <v>651</v>
      </c>
      <c r="K47" s="11" t="s">
        <v>98</v>
      </c>
      <c r="L47" s="11" t="s">
        <v>98</v>
      </c>
    </row>
    <row r="48" spans="3:12" ht="14.15" customHeight="1" x14ac:dyDescent="0.25">
      <c r="C48" s="147" t="s">
        <v>347</v>
      </c>
      <c r="D48" s="36" t="s">
        <v>157</v>
      </c>
      <c r="E48" s="43" t="s">
        <v>254</v>
      </c>
      <c r="F48" s="43" t="s">
        <v>657</v>
      </c>
      <c r="G48" s="50" t="s">
        <v>13</v>
      </c>
      <c r="H48" s="11">
        <v>3.5000000000000001E-3</v>
      </c>
      <c r="I48" s="11">
        <v>3.7000000000000002E-3</v>
      </c>
      <c r="J48" s="11" t="s">
        <v>285</v>
      </c>
      <c r="K48" s="11" t="s">
        <v>98</v>
      </c>
      <c r="L48" s="11" t="s">
        <v>98</v>
      </c>
    </row>
    <row r="49" spans="3:12" ht="14.15" customHeight="1" x14ac:dyDescent="0.25">
      <c r="C49" s="147" t="s">
        <v>348</v>
      </c>
      <c r="D49" s="36" t="s">
        <v>157</v>
      </c>
      <c r="E49" s="11">
        <v>0.1</v>
      </c>
      <c r="F49" s="48">
        <v>0.1</v>
      </c>
      <c r="G49" s="50" t="s">
        <v>13</v>
      </c>
      <c r="H49" s="11" t="s">
        <v>109</v>
      </c>
      <c r="I49" s="11" t="s">
        <v>109</v>
      </c>
      <c r="J49" s="11" t="s">
        <v>109</v>
      </c>
      <c r="K49" s="11" t="s">
        <v>98</v>
      </c>
      <c r="L49" s="11" t="s">
        <v>98</v>
      </c>
    </row>
    <row r="50" spans="3:12" ht="14.15" customHeight="1" x14ac:dyDescent="0.25">
      <c r="C50" s="147" t="s">
        <v>349</v>
      </c>
      <c r="D50" s="36" t="s">
        <v>157</v>
      </c>
      <c r="E50" s="105"/>
      <c r="F50" s="43" t="s">
        <v>13</v>
      </c>
      <c r="G50" s="50" t="s">
        <v>13</v>
      </c>
      <c r="H50" s="11">
        <v>20</v>
      </c>
      <c r="I50" s="11">
        <v>21</v>
      </c>
      <c r="J50" s="11" t="s">
        <v>61</v>
      </c>
      <c r="K50" s="11" t="s">
        <v>98</v>
      </c>
      <c r="L50" s="11" t="s">
        <v>98</v>
      </c>
    </row>
    <row r="51" spans="3:12" ht="14.15" customHeight="1" x14ac:dyDescent="0.25">
      <c r="C51" s="147" t="s">
        <v>350</v>
      </c>
      <c r="D51" s="36" t="s">
        <v>157</v>
      </c>
      <c r="E51" s="11">
        <v>2.0000000000000001E-4</v>
      </c>
      <c r="F51" s="104">
        <v>1E-3</v>
      </c>
      <c r="G51" s="50" t="s">
        <v>13</v>
      </c>
      <c r="H51" s="11">
        <v>3.8000000000000002E-4</v>
      </c>
      <c r="I51" s="11">
        <v>3.8000000000000002E-4</v>
      </c>
      <c r="J51" s="11" t="s">
        <v>267</v>
      </c>
      <c r="K51" s="11" t="s">
        <v>98</v>
      </c>
      <c r="L51" s="11" t="s">
        <v>98</v>
      </c>
    </row>
    <row r="52" spans="3:12" ht="14.15" customHeight="1" x14ac:dyDescent="0.25">
      <c r="C52" s="147" t="s">
        <v>351</v>
      </c>
      <c r="D52" s="36" t="s">
        <v>157</v>
      </c>
      <c r="E52" s="105"/>
      <c r="F52" s="43" t="s">
        <v>13</v>
      </c>
      <c r="G52" s="50" t="s">
        <v>13</v>
      </c>
      <c r="H52" s="11">
        <v>1.4</v>
      </c>
      <c r="I52" s="11">
        <v>1.1000000000000001</v>
      </c>
      <c r="J52" s="11" t="s">
        <v>652</v>
      </c>
      <c r="K52" s="11" t="s">
        <v>98</v>
      </c>
      <c r="L52" s="11" t="s">
        <v>98</v>
      </c>
    </row>
    <row r="53" spans="3:12" ht="14.15" customHeight="1" x14ac:dyDescent="0.25">
      <c r="C53" s="147" t="s">
        <v>352</v>
      </c>
      <c r="D53" s="36" t="s">
        <v>157</v>
      </c>
      <c r="E53" s="11">
        <v>1E-4</v>
      </c>
      <c r="F53" s="107">
        <v>2.5000000000000001E-4</v>
      </c>
      <c r="G53" s="50" t="s">
        <v>13</v>
      </c>
      <c r="H53" s="11" t="s">
        <v>266</v>
      </c>
      <c r="I53" s="11" t="s">
        <v>266</v>
      </c>
      <c r="J53" s="11" t="s">
        <v>266</v>
      </c>
      <c r="K53" s="11" t="s">
        <v>98</v>
      </c>
      <c r="L53" s="11" t="s">
        <v>98</v>
      </c>
    </row>
    <row r="54" spans="3:12" ht="14.15" customHeight="1" x14ac:dyDescent="0.25">
      <c r="C54" s="147" t="s">
        <v>353</v>
      </c>
      <c r="D54" s="36" t="s">
        <v>157</v>
      </c>
      <c r="E54" s="105"/>
      <c r="F54" s="43" t="s">
        <v>13</v>
      </c>
      <c r="G54" s="50" t="s">
        <v>13</v>
      </c>
      <c r="H54" s="11">
        <v>84</v>
      </c>
      <c r="I54" s="11">
        <v>81</v>
      </c>
      <c r="J54" s="11" t="s">
        <v>397</v>
      </c>
      <c r="K54" s="11" t="s">
        <v>98</v>
      </c>
      <c r="L54" s="11" t="s">
        <v>98</v>
      </c>
    </row>
    <row r="55" spans="3:12" ht="14.15" customHeight="1" x14ac:dyDescent="0.25">
      <c r="C55" s="147" t="s">
        <v>354</v>
      </c>
      <c r="D55" s="36" t="s">
        <v>157</v>
      </c>
      <c r="E55" s="105"/>
      <c r="F55" s="43" t="s">
        <v>13</v>
      </c>
      <c r="G55" s="50" t="s">
        <v>13</v>
      </c>
      <c r="H55" s="11">
        <v>0.45</v>
      </c>
      <c r="I55" s="11">
        <v>0.5</v>
      </c>
      <c r="J55" s="11" t="s">
        <v>653</v>
      </c>
      <c r="K55" s="11" t="s">
        <v>98</v>
      </c>
      <c r="L55" s="11" t="s">
        <v>98</v>
      </c>
    </row>
    <row r="56" spans="3:12" ht="14.15" customHeight="1" x14ac:dyDescent="0.25">
      <c r="C56" s="147" t="s">
        <v>355</v>
      </c>
      <c r="D56" s="36" t="s">
        <v>157</v>
      </c>
      <c r="E56" s="105"/>
      <c r="F56" s="43" t="s">
        <v>13</v>
      </c>
      <c r="G56" s="50" t="s">
        <v>13</v>
      </c>
      <c r="H56" s="11">
        <v>190</v>
      </c>
      <c r="I56" s="11">
        <v>210</v>
      </c>
      <c r="J56" s="11" t="s">
        <v>69</v>
      </c>
      <c r="K56" s="11" t="s">
        <v>98</v>
      </c>
      <c r="L56" s="11" t="s">
        <v>98</v>
      </c>
    </row>
    <row r="57" spans="3:12" ht="14.15" customHeight="1" x14ac:dyDescent="0.25">
      <c r="C57" s="147" t="s">
        <v>356</v>
      </c>
      <c r="D57" s="36" t="s">
        <v>157</v>
      </c>
      <c r="E57" s="11">
        <v>2.0000000000000001E-4</v>
      </c>
      <c r="F57" s="107">
        <v>8.0000000000000004E-4</v>
      </c>
      <c r="G57" s="50" t="s">
        <v>13</v>
      </c>
      <c r="H57" s="11" t="s">
        <v>267</v>
      </c>
      <c r="I57" s="11" t="s">
        <v>267</v>
      </c>
      <c r="J57" s="11" t="s">
        <v>267</v>
      </c>
      <c r="K57" s="11" t="s">
        <v>98</v>
      </c>
      <c r="L57" s="11" t="s">
        <v>98</v>
      </c>
    </row>
    <row r="58" spans="3:12" ht="14.15" customHeight="1" x14ac:dyDescent="0.25">
      <c r="C58" s="147" t="s">
        <v>357</v>
      </c>
      <c r="D58" s="36" t="s">
        <v>157</v>
      </c>
      <c r="E58" s="11">
        <v>1E-3</v>
      </c>
      <c r="F58" s="43" t="s">
        <v>13</v>
      </c>
      <c r="G58" s="50" t="s">
        <v>13</v>
      </c>
      <c r="H58" s="11" t="s">
        <v>127</v>
      </c>
      <c r="I58" s="11" t="s">
        <v>127</v>
      </c>
      <c r="J58" s="11" t="s">
        <v>127</v>
      </c>
      <c r="K58" s="11" t="s">
        <v>98</v>
      </c>
      <c r="L58" s="11" t="s">
        <v>98</v>
      </c>
    </row>
    <row r="59" spans="3:12" ht="14.15" customHeight="1" x14ac:dyDescent="0.25">
      <c r="C59" s="147" t="s">
        <v>358</v>
      </c>
      <c r="D59" s="36" t="s">
        <v>157</v>
      </c>
      <c r="E59" s="11">
        <v>1E-3</v>
      </c>
      <c r="F59" s="43" t="s">
        <v>13</v>
      </c>
      <c r="G59" s="50" t="s">
        <v>13</v>
      </c>
      <c r="H59" s="11" t="s">
        <v>127</v>
      </c>
      <c r="I59" s="11" t="s">
        <v>127</v>
      </c>
      <c r="J59" s="11" t="s">
        <v>127</v>
      </c>
      <c r="K59" s="11" t="s">
        <v>98</v>
      </c>
      <c r="L59" s="11" t="s">
        <v>98</v>
      </c>
    </row>
    <row r="60" spans="3:12" x14ac:dyDescent="0.25">
      <c r="C60" s="147" t="s">
        <v>359</v>
      </c>
      <c r="D60" s="36" t="s">
        <v>157</v>
      </c>
      <c r="E60" s="43" t="s">
        <v>255</v>
      </c>
      <c r="F60" s="50" t="s">
        <v>286</v>
      </c>
      <c r="G60" s="50" t="s">
        <v>13</v>
      </c>
      <c r="H60" s="11">
        <v>0.02</v>
      </c>
      <c r="I60" s="11">
        <v>2.3E-2</v>
      </c>
      <c r="J60" s="11" t="s">
        <v>422</v>
      </c>
      <c r="K60" s="11" t="s">
        <v>98</v>
      </c>
      <c r="L60" s="11" t="s">
        <v>98</v>
      </c>
    </row>
    <row r="61" spans="3:12" ht="14.15" customHeight="1" x14ac:dyDescent="0.25">
      <c r="C61" s="147" t="s">
        <v>360</v>
      </c>
      <c r="D61" s="36" t="s">
        <v>157</v>
      </c>
      <c r="E61" s="11">
        <v>1E-3</v>
      </c>
      <c r="F61" s="43" t="s">
        <v>13</v>
      </c>
      <c r="G61" s="50" t="s">
        <v>13</v>
      </c>
      <c r="H61" s="11" t="s">
        <v>127</v>
      </c>
      <c r="I61" s="11" t="s">
        <v>127</v>
      </c>
      <c r="J61" s="11" t="s">
        <v>127</v>
      </c>
      <c r="K61" s="11" t="s">
        <v>98</v>
      </c>
      <c r="L61" s="11" t="s">
        <v>98</v>
      </c>
    </row>
    <row r="62" spans="3:12" ht="14.15" customHeight="1" x14ac:dyDescent="0.25">
      <c r="C62" s="160" t="s">
        <v>361</v>
      </c>
      <c r="D62" s="161" t="s">
        <v>157</v>
      </c>
      <c r="E62" s="166">
        <v>3.0000000000000001E-3</v>
      </c>
      <c r="F62" s="162" t="s">
        <v>279</v>
      </c>
      <c r="G62" s="168">
        <v>0.5</v>
      </c>
      <c r="H62" s="166" t="s">
        <v>271</v>
      </c>
      <c r="I62" s="166" t="s">
        <v>271</v>
      </c>
      <c r="J62" s="166" t="s">
        <v>271</v>
      </c>
      <c r="K62" s="166" t="s">
        <v>98</v>
      </c>
      <c r="L62" s="166" t="s">
        <v>98</v>
      </c>
    </row>
    <row r="63" spans="3:12" ht="14.15" customHeight="1" x14ac:dyDescent="0.25">
      <c r="C63" s="165" t="s">
        <v>214</v>
      </c>
      <c r="D63" s="135"/>
      <c r="E63" s="135"/>
      <c r="F63" s="135"/>
      <c r="G63" s="135"/>
      <c r="H63" s="135"/>
      <c r="I63" s="135"/>
      <c r="J63" s="135"/>
      <c r="K63" s="135"/>
      <c r="L63" s="135"/>
    </row>
    <row r="64" spans="3:12" ht="14.15" customHeight="1" x14ac:dyDescent="0.25">
      <c r="C64" s="146" t="s">
        <v>9</v>
      </c>
      <c r="D64" s="130" t="s">
        <v>130</v>
      </c>
      <c r="E64" s="131" t="s">
        <v>246</v>
      </c>
      <c r="F64" s="132" t="s">
        <v>288</v>
      </c>
      <c r="G64" s="169">
        <v>370</v>
      </c>
      <c r="H64" s="133" t="s">
        <v>125</v>
      </c>
      <c r="I64" s="133" t="s">
        <v>125</v>
      </c>
      <c r="J64" s="133" t="s">
        <v>125</v>
      </c>
      <c r="K64" s="133" t="s">
        <v>125</v>
      </c>
      <c r="L64" s="133" t="s">
        <v>125</v>
      </c>
    </row>
    <row r="65" spans="3:15" ht="14.15" customHeight="1" x14ac:dyDescent="0.25">
      <c r="C65" s="147" t="s">
        <v>16</v>
      </c>
      <c r="D65" s="36" t="s">
        <v>130</v>
      </c>
      <c r="E65" s="43" t="s">
        <v>246</v>
      </c>
      <c r="F65" s="48" t="s">
        <v>289</v>
      </c>
      <c r="G65" s="57">
        <v>2</v>
      </c>
      <c r="H65" s="11" t="s">
        <v>125</v>
      </c>
      <c r="I65" s="11">
        <v>1.5</v>
      </c>
      <c r="J65" s="11" t="s">
        <v>125</v>
      </c>
      <c r="K65" s="11" t="s">
        <v>125</v>
      </c>
      <c r="L65" s="11" t="s">
        <v>125</v>
      </c>
    </row>
    <row r="66" spans="3:15" ht="14.15" customHeight="1" x14ac:dyDescent="0.25">
      <c r="C66" s="147" t="s">
        <v>17</v>
      </c>
      <c r="D66" s="36" t="s">
        <v>130</v>
      </c>
      <c r="E66" s="43" t="s">
        <v>246</v>
      </c>
      <c r="F66" s="48" t="s">
        <v>290</v>
      </c>
      <c r="G66" s="57">
        <v>90</v>
      </c>
      <c r="H66" s="11" t="s">
        <v>125</v>
      </c>
      <c r="I66" s="11">
        <v>0.57999999999999996</v>
      </c>
      <c r="J66" s="11" t="s">
        <v>125</v>
      </c>
      <c r="K66" s="11" t="s">
        <v>125</v>
      </c>
      <c r="L66" s="11" t="s">
        <v>125</v>
      </c>
    </row>
    <row r="67" spans="3:15" ht="14.15" customHeight="1" x14ac:dyDescent="0.25">
      <c r="C67" s="147" t="s">
        <v>222</v>
      </c>
      <c r="D67" s="36" t="s">
        <v>130</v>
      </c>
      <c r="E67" s="43" t="s">
        <v>161</v>
      </c>
      <c r="F67" s="43" t="s">
        <v>13</v>
      </c>
      <c r="G67" s="43" t="s">
        <v>13</v>
      </c>
      <c r="H67" s="11" t="s">
        <v>98</v>
      </c>
      <c r="I67" s="11" t="s">
        <v>98</v>
      </c>
      <c r="J67" s="11" t="s">
        <v>98</v>
      </c>
      <c r="K67" s="11" t="s">
        <v>247</v>
      </c>
      <c r="L67" s="11" t="s">
        <v>247</v>
      </c>
    </row>
    <row r="68" spans="3:15" ht="14.15" customHeight="1" x14ac:dyDescent="0.25">
      <c r="C68" s="147" t="s">
        <v>19</v>
      </c>
      <c r="D68" s="36" t="s">
        <v>130</v>
      </c>
      <c r="E68" s="43" t="s">
        <v>246</v>
      </c>
      <c r="F68" s="43" t="s">
        <v>13</v>
      </c>
      <c r="G68" s="43" t="s">
        <v>13</v>
      </c>
      <c r="H68" s="11" t="s">
        <v>98</v>
      </c>
      <c r="I68" s="11" t="s">
        <v>98</v>
      </c>
      <c r="J68" s="11" t="s">
        <v>98</v>
      </c>
      <c r="K68" s="11" t="s">
        <v>125</v>
      </c>
      <c r="L68" s="11" t="s">
        <v>125</v>
      </c>
    </row>
    <row r="69" spans="3:15" ht="14.15" customHeight="1" x14ac:dyDescent="0.25">
      <c r="C69" s="147" t="s">
        <v>221</v>
      </c>
      <c r="D69" s="36" t="s">
        <v>130</v>
      </c>
      <c r="E69" s="43" t="s">
        <v>161</v>
      </c>
      <c r="F69" s="43" t="s">
        <v>13</v>
      </c>
      <c r="G69" s="43" t="s">
        <v>13</v>
      </c>
      <c r="H69" s="11" t="s">
        <v>676</v>
      </c>
      <c r="I69" s="11">
        <v>3.3</v>
      </c>
      <c r="J69" s="11" t="s">
        <v>247</v>
      </c>
      <c r="K69" s="11" t="s">
        <v>247</v>
      </c>
      <c r="L69" s="11" t="s">
        <v>247</v>
      </c>
    </row>
    <row r="70" spans="3:15" ht="14.15" customHeight="1" x14ac:dyDescent="0.25">
      <c r="C70" s="147" t="s">
        <v>223</v>
      </c>
      <c r="D70" s="36" t="s">
        <v>130</v>
      </c>
      <c r="E70" s="43" t="s">
        <v>35</v>
      </c>
      <c r="F70" s="43" t="s">
        <v>13</v>
      </c>
      <c r="G70" s="43" t="s">
        <v>13</v>
      </c>
      <c r="H70" s="11" t="s">
        <v>123</v>
      </c>
      <c r="I70" s="11" t="s">
        <v>123</v>
      </c>
      <c r="J70" s="11" t="s">
        <v>123</v>
      </c>
      <c r="K70" s="11" t="s">
        <v>123</v>
      </c>
      <c r="L70" s="11" t="s">
        <v>123</v>
      </c>
    </row>
    <row r="71" spans="3:15" ht="14.15" customHeight="1" x14ac:dyDescent="0.25">
      <c r="C71" s="147" t="s">
        <v>224</v>
      </c>
      <c r="D71" s="36" t="s">
        <v>130</v>
      </c>
      <c r="E71" s="43" t="s">
        <v>35</v>
      </c>
      <c r="F71" s="43" t="s">
        <v>13</v>
      </c>
      <c r="G71" s="43" t="s">
        <v>13</v>
      </c>
      <c r="H71" s="11" t="s">
        <v>123</v>
      </c>
      <c r="I71" s="11" t="s">
        <v>123</v>
      </c>
      <c r="J71" s="11" t="s">
        <v>123</v>
      </c>
      <c r="K71" s="11" t="s">
        <v>123</v>
      </c>
      <c r="L71" s="11" t="s">
        <v>123</v>
      </c>
    </row>
    <row r="72" spans="3:15" ht="27" customHeight="1" x14ac:dyDescent="0.25">
      <c r="C72" s="126" t="s">
        <v>95</v>
      </c>
      <c r="D72" s="1"/>
      <c r="E72" s="1"/>
      <c r="F72" s="1"/>
      <c r="G72" s="1"/>
    </row>
    <row r="73" spans="3:15" ht="15" customHeight="1" x14ac:dyDescent="0.25">
      <c r="C73" s="38" t="s">
        <v>40</v>
      </c>
      <c r="D73" s="63" t="s">
        <v>517</v>
      </c>
      <c r="E73" s="63"/>
      <c r="F73" s="63"/>
      <c r="G73" s="63"/>
      <c r="H73" s="32"/>
      <c r="I73" s="32"/>
      <c r="J73" s="181"/>
      <c r="K73" s="239"/>
      <c r="L73" s="1"/>
      <c r="M73" s="1"/>
      <c r="N73" s="1"/>
      <c r="O73" s="1"/>
    </row>
    <row r="74" spans="3:15" ht="15" customHeight="1" x14ac:dyDescent="0.25">
      <c r="C74" s="38" t="s">
        <v>244</v>
      </c>
      <c r="D74" s="486" t="s">
        <v>491</v>
      </c>
      <c r="E74" s="486"/>
      <c r="F74" s="486"/>
      <c r="G74" s="486"/>
      <c r="H74" s="54"/>
      <c r="I74" s="54"/>
      <c r="J74" s="181"/>
      <c r="K74" s="239"/>
      <c r="L74" s="1"/>
      <c r="M74" s="1"/>
      <c r="N74" s="1"/>
      <c r="O74" s="1"/>
    </row>
    <row r="75" spans="3:15" ht="15" customHeight="1" x14ac:dyDescent="0.25">
      <c r="C75" s="40" t="s">
        <v>113</v>
      </c>
      <c r="D75" s="41" t="s">
        <v>489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</row>
    <row r="76" spans="3:15" ht="15" customHeight="1" x14ac:dyDescent="0.25">
      <c r="C76" s="60"/>
      <c r="D76" s="3" t="s">
        <v>490</v>
      </c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</row>
    <row r="77" spans="3:15" ht="15" customHeight="1" x14ac:dyDescent="0.25">
      <c r="C77" s="30" t="s">
        <v>131</v>
      </c>
      <c r="D77" s="3" t="s">
        <v>273</v>
      </c>
      <c r="E77" s="3"/>
      <c r="F77" s="3"/>
      <c r="G77" s="3"/>
      <c r="H77" s="41"/>
      <c r="I77" s="41"/>
      <c r="J77" s="41"/>
      <c r="K77" s="41"/>
      <c r="L77" s="41"/>
      <c r="M77" s="41"/>
      <c r="N77" s="41"/>
      <c r="O77" s="41"/>
    </row>
    <row r="78" spans="3:15" ht="15" customHeight="1" x14ac:dyDescent="0.25">
      <c r="C78" s="30" t="s">
        <v>132</v>
      </c>
      <c r="D78" s="3" t="s">
        <v>278</v>
      </c>
      <c r="E78" s="3"/>
      <c r="F78" s="3"/>
      <c r="G78" s="3"/>
      <c r="H78" s="41"/>
      <c r="I78" s="41"/>
      <c r="J78" s="41"/>
      <c r="K78" s="41"/>
      <c r="L78" s="41"/>
      <c r="M78" s="41"/>
      <c r="N78" s="41"/>
      <c r="O78" s="41"/>
    </row>
    <row r="79" spans="3:15" ht="15" customHeight="1" x14ac:dyDescent="0.25">
      <c r="C79" s="4" t="s">
        <v>13</v>
      </c>
      <c r="D79" s="3" t="s">
        <v>97</v>
      </c>
      <c r="E79" s="3"/>
      <c r="F79" s="3"/>
      <c r="G79" s="3"/>
    </row>
    <row r="80" spans="3:15" ht="15" customHeight="1" x14ac:dyDescent="0.25">
      <c r="C80" s="4" t="s">
        <v>98</v>
      </c>
      <c r="D80" s="3" t="s">
        <v>99</v>
      </c>
      <c r="E80" s="3"/>
      <c r="F80" s="3"/>
      <c r="G80" s="3"/>
    </row>
    <row r="81" spans="3:7" ht="15" customHeight="1" x14ac:dyDescent="0.25">
      <c r="C81" s="4" t="s">
        <v>15</v>
      </c>
      <c r="D81" s="3" t="s">
        <v>100</v>
      </c>
      <c r="E81" s="3"/>
      <c r="F81" s="3"/>
      <c r="G81" s="3"/>
    </row>
    <row r="82" spans="3:7" ht="15" customHeight="1" x14ac:dyDescent="0.25">
      <c r="C82" s="4" t="s">
        <v>101</v>
      </c>
      <c r="D82" s="3" t="s">
        <v>102</v>
      </c>
      <c r="E82" s="3"/>
      <c r="F82" s="3"/>
      <c r="G82" s="3"/>
    </row>
  </sheetData>
  <mergeCells count="5">
    <mergeCell ref="D74:G74"/>
    <mergeCell ref="F2:F5"/>
    <mergeCell ref="D2:D5"/>
    <mergeCell ref="E2:E5"/>
    <mergeCell ref="G2:G5"/>
  </mergeCells>
  <printOptions horizontalCentered="1"/>
  <pageMargins left="0.4" right="0.4" top="1.5" bottom="0.7" header="0.66929133858267698" footer="0.31496062992126"/>
  <pageSetup paperSize="17" scale="70" fitToWidth="0" orientation="portrait" r:id="rId1"/>
  <headerFooter alignWithMargins="0">
    <oddHeader>&amp;L&amp;"Arial,Bold"&amp;K04+000Table 6
Sump Water Analytical Results
Metal and Volatile parameters&amp;R&amp;G</oddHeader>
    <oddFooter>&amp;L&amp;8Project No. 102089-002&amp;R&amp;8&amp;P/&amp;N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43"/>
  <sheetViews>
    <sheetView view="pageLayout" topLeftCell="C1" zoomScale="130" zoomScaleNormal="100" zoomScaleSheetLayoutView="100" zoomScalePageLayoutView="130" workbookViewId="0">
      <selection activeCell="M3" sqref="M3"/>
    </sheetView>
  </sheetViews>
  <sheetFormatPr defaultColWidth="8.81640625" defaultRowHeight="11.5" x14ac:dyDescent="0.25"/>
  <cols>
    <col min="1" max="1" width="4.453125" style="6" hidden="1" customWidth="1"/>
    <col min="2" max="2" width="25.7265625" style="6" hidden="1" customWidth="1"/>
    <col min="3" max="3" width="34.54296875" style="6" customWidth="1"/>
    <col min="4" max="4" width="12.7265625" style="6" hidden="1" customWidth="1"/>
    <col min="5" max="5" width="6.7265625" style="6" customWidth="1"/>
    <col min="6" max="6" width="7.54296875" style="6" customWidth="1"/>
    <col min="7" max="8" width="11" style="6" customWidth="1"/>
    <col min="9" max="10" width="13.1796875" style="6" customWidth="1"/>
    <col min="11" max="11" width="14.453125" style="6" hidden="1" customWidth="1"/>
    <col min="12" max="16384" width="8.81640625" style="6"/>
  </cols>
  <sheetData>
    <row r="2" spans="1:16" ht="15" customHeight="1" x14ac:dyDescent="0.25">
      <c r="A2" s="9"/>
      <c r="B2" s="9"/>
      <c r="C2" s="140" t="s">
        <v>2</v>
      </c>
      <c r="D2" s="144"/>
      <c r="E2" s="489" t="s">
        <v>0</v>
      </c>
      <c r="F2" s="487" t="s">
        <v>101</v>
      </c>
      <c r="G2" s="489" t="s">
        <v>482</v>
      </c>
      <c r="H2" s="489" t="s">
        <v>510</v>
      </c>
      <c r="I2" s="142">
        <v>42577</v>
      </c>
      <c r="J2" s="142">
        <v>42941</v>
      </c>
      <c r="K2" s="145">
        <v>42955</v>
      </c>
    </row>
    <row r="3" spans="1:16" ht="54" customHeight="1" x14ac:dyDescent="0.25">
      <c r="A3" s="9"/>
      <c r="B3" s="9"/>
      <c r="C3" s="8" t="s">
        <v>3</v>
      </c>
      <c r="D3" s="112"/>
      <c r="E3" s="490"/>
      <c r="F3" s="488"/>
      <c r="G3" s="490"/>
      <c r="H3" s="490"/>
      <c r="I3" s="31" t="s">
        <v>190</v>
      </c>
      <c r="J3" s="31" t="s">
        <v>190</v>
      </c>
      <c r="K3" s="31" t="s">
        <v>543</v>
      </c>
    </row>
    <row r="4" spans="1:16" ht="15" customHeight="1" x14ac:dyDescent="0.25">
      <c r="A4" s="9"/>
      <c r="B4" s="9"/>
      <c r="C4" s="7" t="s">
        <v>4</v>
      </c>
      <c r="D4" s="112"/>
      <c r="E4" s="490"/>
      <c r="F4" s="488"/>
      <c r="G4" s="490"/>
      <c r="H4" s="490"/>
      <c r="I4" s="237" t="s">
        <v>122</v>
      </c>
      <c r="J4" s="237" t="s">
        <v>122</v>
      </c>
      <c r="K4" s="37" t="s">
        <v>122</v>
      </c>
    </row>
    <row r="5" spans="1:16" ht="15" customHeight="1" x14ac:dyDescent="0.25">
      <c r="A5" s="9"/>
      <c r="B5" s="9"/>
      <c r="C5" s="7" t="s">
        <v>5</v>
      </c>
      <c r="D5" s="112"/>
      <c r="E5" s="490"/>
      <c r="F5" s="488"/>
      <c r="G5" s="112"/>
      <c r="H5" s="112"/>
      <c r="I5" s="237" t="s">
        <v>6</v>
      </c>
      <c r="J5" s="237" t="s">
        <v>6</v>
      </c>
      <c r="K5" s="37" t="s">
        <v>6</v>
      </c>
    </row>
    <row r="6" spans="1:16" ht="15" customHeight="1" x14ac:dyDescent="0.25">
      <c r="A6" s="10"/>
      <c r="B6" s="10"/>
      <c r="C6" s="165" t="s">
        <v>172</v>
      </c>
      <c r="D6" s="263"/>
      <c r="E6" s="263"/>
      <c r="F6" s="136"/>
      <c r="G6" s="135"/>
      <c r="H6" s="135"/>
      <c r="I6" s="129"/>
      <c r="J6" s="129"/>
      <c r="K6" s="129"/>
    </row>
    <row r="7" spans="1:16" ht="15" customHeight="1" x14ac:dyDescent="0.25">
      <c r="A7" s="9" t="s">
        <v>7</v>
      </c>
      <c r="B7" s="9" t="s">
        <v>8</v>
      </c>
      <c r="C7" s="146" t="s">
        <v>173</v>
      </c>
      <c r="D7" s="130" t="s">
        <v>10</v>
      </c>
      <c r="E7" s="130" t="s">
        <v>130</v>
      </c>
      <c r="F7" s="170" t="s">
        <v>121</v>
      </c>
      <c r="G7" s="130" t="s">
        <v>205</v>
      </c>
      <c r="H7" s="130" t="s">
        <v>13</v>
      </c>
      <c r="I7" s="133" t="s">
        <v>191</v>
      </c>
      <c r="J7" s="133">
        <v>2.8000000000000001E-2</v>
      </c>
      <c r="K7" s="133" t="s">
        <v>14</v>
      </c>
      <c r="M7" s="360"/>
    </row>
    <row r="8" spans="1:16" ht="15" customHeight="1" x14ac:dyDescent="0.25">
      <c r="A8" s="9"/>
      <c r="B8" s="9"/>
      <c r="C8" s="147" t="s">
        <v>174</v>
      </c>
      <c r="D8" s="36"/>
      <c r="E8" s="36" t="s">
        <v>130</v>
      </c>
      <c r="F8" s="22" t="s">
        <v>121</v>
      </c>
      <c r="G8" s="36" t="s">
        <v>13</v>
      </c>
      <c r="H8" s="36" t="s">
        <v>13</v>
      </c>
      <c r="I8" s="11" t="s">
        <v>192</v>
      </c>
      <c r="J8" s="11">
        <v>0.11</v>
      </c>
      <c r="K8" s="11">
        <v>0.2</v>
      </c>
      <c r="M8" s="360"/>
    </row>
    <row r="9" spans="1:16" ht="15" customHeight="1" x14ac:dyDescent="0.25">
      <c r="A9" s="9"/>
      <c r="B9" s="9"/>
      <c r="C9" s="147" t="s">
        <v>175</v>
      </c>
      <c r="D9" s="36"/>
      <c r="E9" s="36" t="s">
        <v>130</v>
      </c>
      <c r="F9" s="22" t="s">
        <v>121</v>
      </c>
      <c r="G9" s="36" t="s">
        <v>13</v>
      </c>
      <c r="H9" s="36" t="s">
        <v>13</v>
      </c>
      <c r="I9" s="11" t="s">
        <v>14</v>
      </c>
      <c r="J9" s="11" t="s">
        <v>14</v>
      </c>
      <c r="K9" s="11" t="s">
        <v>14</v>
      </c>
      <c r="M9" s="360"/>
    </row>
    <row r="10" spans="1:16" ht="15" customHeight="1" x14ac:dyDescent="0.25">
      <c r="A10" s="9"/>
      <c r="B10" s="9"/>
      <c r="C10" s="147" t="s">
        <v>176</v>
      </c>
      <c r="D10" s="36"/>
      <c r="E10" s="36" t="s">
        <v>130</v>
      </c>
      <c r="F10" s="22" t="s">
        <v>121</v>
      </c>
      <c r="G10" s="36" t="s">
        <v>13</v>
      </c>
      <c r="H10" s="36" t="s">
        <v>13</v>
      </c>
      <c r="I10" s="11" t="s">
        <v>14</v>
      </c>
      <c r="J10" s="11" t="s">
        <v>14</v>
      </c>
      <c r="K10" s="11" t="s">
        <v>14</v>
      </c>
      <c r="M10" s="360"/>
    </row>
    <row r="11" spans="1:16" ht="15" customHeight="1" x14ac:dyDescent="0.25">
      <c r="A11" s="9"/>
      <c r="B11" s="9"/>
      <c r="C11" s="147" t="s">
        <v>177</v>
      </c>
      <c r="D11" s="36"/>
      <c r="E11" s="36" t="s">
        <v>130</v>
      </c>
      <c r="F11" s="22" t="s">
        <v>121</v>
      </c>
      <c r="G11" s="36" t="s">
        <v>13</v>
      </c>
      <c r="H11" s="36" t="s">
        <v>13</v>
      </c>
      <c r="I11" s="11" t="s">
        <v>14</v>
      </c>
      <c r="J11" s="11" t="s">
        <v>14</v>
      </c>
      <c r="K11" s="11" t="s">
        <v>14</v>
      </c>
      <c r="M11" s="360"/>
      <c r="N11" s="360"/>
      <c r="O11" s="360"/>
      <c r="P11" s="360"/>
    </row>
    <row r="12" spans="1:16" ht="15" customHeight="1" x14ac:dyDescent="0.25">
      <c r="A12" s="9"/>
      <c r="B12" s="9"/>
      <c r="C12" s="147" t="s">
        <v>178</v>
      </c>
      <c r="D12" s="36"/>
      <c r="E12" s="36" t="s">
        <v>130</v>
      </c>
      <c r="F12" s="22" t="s">
        <v>121</v>
      </c>
      <c r="G12" s="36" t="s">
        <v>13</v>
      </c>
      <c r="H12" s="36" t="s">
        <v>13</v>
      </c>
      <c r="I12" s="11" t="s">
        <v>14</v>
      </c>
      <c r="J12" s="11" t="s">
        <v>14</v>
      </c>
      <c r="K12" s="11" t="s">
        <v>14</v>
      </c>
      <c r="M12" s="360"/>
      <c r="N12" s="360"/>
      <c r="O12" s="360"/>
      <c r="P12" s="360"/>
    </row>
    <row r="13" spans="1:16" ht="15" customHeight="1" x14ac:dyDescent="0.25">
      <c r="A13" s="9"/>
      <c r="B13" s="9"/>
      <c r="C13" s="171" t="s">
        <v>179</v>
      </c>
      <c r="D13" s="36" t="s">
        <v>10</v>
      </c>
      <c r="E13" s="36" t="s">
        <v>130</v>
      </c>
      <c r="F13" s="23" t="s">
        <v>121</v>
      </c>
      <c r="G13" s="36" t="s">
        <v>479</v>
      </c>
      <c r="H13" s="36" t="s">
        <v>13</v>
      </c>
      <c r="I13" s="11" t="s">
        <v>67</v>
      </c>
      <c r="J13" s="49">
        <v>0.23</v>
      </c>
      <c r="K13" s="11" t="s">
        <v>14</v>
      </c>
      <c r="M13" s="360"/>
      <c r="N13" s="360"/>
      <c r="O13" s="360"/>
      <c r="P13" s="360"/>
    </row>
    <row r="14" spans="1:16" ht="15" customHeight="1" x14ac:dyDescent="0.25">
      <c r="A14" s="9" t="s">
        <v>22</v>
      </c>
      <c r="B14" s="9" t="s">
        <v>8</v>
      </c>
      <c r="C14" s="171" t="s">
        <v>180</v>
      </c>
      <c r="D14" s="36" t="s">
        <v>23</v>
      </c>
      <c r="E14" s="36" t="s">
        <v>130</v>
      </c>
      <c r="F14" s="23" t="s">
        <v>121</v>
      </c>
      <c r="G14" s="36" t="s">
        <v>480</v>
      </c>
      <c r="H14" s="36" t="s">
        <v>13</v>
      </c>
      <c r="I14" s="11" t="s">
        <v>110</v>
      </c>
      <c r="J14" s="11">
        <v>0.2</v>
      </c>
      <c r="K14" s="11" t="s">
        <v>14</v>
      </c>
      <c r="M14" s="360"/>
      <c r="N14" s="360"/>
      <c r="O14" s="360"/>
      <c r="P14" s="360"/>
    </row>
    <row r="15" spans="1:16" ht="15" customHeight="1" x14ac:dyDescent="0.25">
      <c r="A15" s="9" t="s">
        <v>24</v>
      </c>
      <c r="B15" s="9" t="s">
        <v>8</v>
      </c>
      <c r="C15" s="171" t="s">
        <v>181</v>
      </c>
      <c r="D15" s="36" t="s">
        <v>25</v>
      </c>
      <c r="E15" s="36" t="s">
        <v>130</v>
      </c>
      <c r="F15" s="23" t="s">
        <v>121</v>
      </c>
      <c r="G15" s="340">
        <v>0.2</v>
      </c>
      <c r="H15" s="36" t="s">
        <v>13</v>
      </c>
      <c r="I15" s="49" t="s">
        <v>193</v>
      </c>
      <c r="J15" s="49">
        <v>0.34</v>
      </c>
      <c r="K15" s="11" t="s">
        <v>14</v>
      </c>
      <c r="M15" s="361"/>
      <c r="N15" s="360"/>
      <c r="O15" s="360"/>
      <c r="P15" s="360"/>
    </row>
    <row r="16" spans="1:16" ht="15" customHeight="1" x14ac:dyDescent="0.25">
      <c r="A16" s="9" t="s">
        <v>26</v>
      </c>
      <c r="B16" s="9" t="s">
        <v>8</v>
      </c>
      <c r="C16" s="171" t="s">
        <v>182</v>
      </c>
      <c r="D16" s="36" t="s">
        <v>27</v>
      </c>
      <c r="E16" s="36" t="s">
        <v>130</v>
      </c>
      <c r="F16" s="23" t="s">
        <v>121</v>
      </c>
      <c r="G16" s="36" t="s">
        <v>479</v>
      </c>
      <c r="H16" s="36" t="s">
        <v>13</v>
      </c>
      <c r="I16" s="11" t="s">
        <v>194</v>
      </c>
      <c r="J16" s="241">
        <v>0.05</v>
      </c>
      <c r="K16" s="11" t="s">
        <v>14</v>
      </c>
      <c r="M16" s="361"/>
      <c r="N16" s="360"/>
      <c r="O16" s="360"/>
      <c r="P16" s="360"/>
    </row>
    <row r="17" spans="1:16" ht="15" customHeight="1" x14ac:dyDescent="0.25">
      <c r="A17" s="9" t="s">
        <v>29</v>
      </c>
      <c r="B17" s="9" t="s">
        <v>8</v>
      </c>
      <c r="C17" s="171" t="s">
        <v>183</v>
      </c>
      <c r="D17" s="36" t="s">
        <v>30</v>
      </c>
      <c r="E17" s="36" t="s">
        <v>130</v>
      </c>
      <c r="F17" s="23" t="s">
        <v>121</v>
      </c>
      <c r="G17" s="36" t="s">
        <v>479</v>
      </c>
      <c r="H17" s="36" t="s">
        <v>13</v>
      </c>
      <c r="I17" s="11" t="s">
        <v>14</v>
      </c>
      <c r="J17" s="11" t="s">
        <v>14</v>
      </c>
      <c r="K17" s="11" t="s">
        <v>14</v>
      </c>
      <c r="M17" s="361"/>
      <c r="N17" s="360"/>
      <c r="O17" s="360"/>
      <c r="P17" s="360"/>
    </row>
    <row r="18" spans="1:16" ht="15" customHeight="1" x14ac:dyDescent="0.25">
      <c r="A18" s="9" t="s">
        <v>31</v>
      </c>
      <c r="B18" s="9" t="s">
        <v>8</v>
      </c>
      <c r="C18" s="171" t="s">
        <v>184</v>
      </c>
      <c r="D18" s="36" t="s">
        <v>32</v>
      </c>
      <c r="E18" s="36" t="s">
        <v>130</v>
      </c>
      <c r="F18" s="12" t="s">
        <v>121</v>
      </c>
      <c r="G18" s="36" t="s">
        <v>13</v>
      </c>
      <c r="H18" s="36" t="s">
        <v>13</v>
      </c>
      <c r="I18" s="11" t="s">
        <v>14</v>
      </c>
      <c r="J18" s="11" t="s">
        <v>14</v>
      </c>
      <c r="K18" s="11" t="s">
        <v>14</v>
      </c>
      <c r="M18" s="361"/>
      <c r="N18" s="360"/>
      <c r="O18" s="360"/>
      <c r="P18" s="360"/>
    </row>
    <row r="19" spans="1:16" ht="15" customHeight="1" x14ac:dyDescent="0.25">
      <c r="A19" s="9"/>
      <c r="B19" s="9"/>
      <c r="C19" s="171" t="s">
        <v>185</v>
      </c>
      <c r="D19" s="36" t="s">
        <v>34</v>
      </c>
      <c r="E19" s="36" t="s">
        <v>130</v>
      </c>
      <c r="F19" s="12" t="s">
        <v>121</v>
      </c>
      <c r="G19" s="36" t="s">
        <v>480</v>
      </c>
      <c r="H19" s="36" t="s">
        <v>512</v>
      </c>
      <c r="I19" s="36" t="s">
        <v>195</v>
      </c>
      <c r="J19" s="11" t="s">
        <v>14</v>
      </c>
      <c r="K19" s="11" t="s">
        <v>14</v>
      </c>
      <c r="M19" s="361"/>
      <c r="N19" s="360"/>
      <c r="O19" s="360"/>
      <c r="P19" s="360"/>
    </row>
    <row r="20" spans="1:16" customFormat="1" ht="15" customHeight="1" x14ac:dyDescent="0.25">
      <c r="A20" s="5" t="s">
        <v>36</v>
      </c>
      <c r="B20" s="24" t="s">
        <v>128</v>
      </c>
      <c r="C20" s="172" t="s">
        <v>186</v>
      </c>
      <c r="D20" s="18" t="s">
        <v>129</v>
      </c>
      <c r="E20" s="36" t="s">
        <v>130</v>
      </c>
      <c r="F20" s="13" t="s">
        <v>121</v>
      </c>
      <c r="G20" s="13">
        <v>0.2</v>
      </c>
      <c r="H20" s="36" t="s">
        <v>13</v>
      </c>
      <c r="I20" s="56" t="s">
        <v>196</v>
      </c>
      <c r="J20" s="56">
        <v>0.49</v>
      </c>
      <c r="K20" s="11" t="s">
        <v>14</v>
      </c>
      <c r="M20" s="361"/>
      <c r="N20" s="362"/>
      <c r="O20" s="362"/>
      <c r="P20" s="362"/>
    </row>
    <row r="21" spans="1:16" customFormat="1" ht="15" customHeight="1" x14ac:dyDescent="0.25">
      <c r="A21" s="5" t="s">
        <v>36</v>
      </c>
      <c r="B21" s="24" t="s">
        <v>128</v>
      </c>
      <c r="C21" s="172" t="s">
        <v>187</v>
      </c>
      <c r="D21" s="18" t="s">
        <v>129</v>
      </c>
      <c r="E21" s="36" t="s">
        <v>130</v>
      </c>
      <c r="F21" s="13" t="s">
        <v>121</v>
      </c>
      <c r="G21" s="13" t="s">
        <v>13</v>
      </c>
      <c r="H21" s="36" t="s">
        <v>13</v>
      </c>
      <c r="I21" s="13" t="s">
        <v>14</v>
      </c>
      <c r="J21" s="13" t="s">
        <v>14</v>
      </c>
      <c r="K21" s="11" t="s">
        <v>14</v>
      </c>
      <c r="M21" s="361"/>
      <c r="N21" s="362"/>
      <c r="O21" s="362"/>
      <c r="P21" s="362"/>
    </row>
    <row r="22" spans="1:16" customFormat="1" ht="15" customHeight="1" x14ac:dyDescent="0.25">
      <c r="A22" s="5" t="s">
        <v>36</v>
      </c>
      <c r="B22" s="24" t="s">
        <v>128</v>
      </c>
      <c r="C22" s="172" t="s">
        <v>188</v>
      </c>
      <c r="D22" s="18" t="s">
        <v>129</v>
      </c>
      <c r="E22" s="36" t="s">
        <v>130</v>
      </c>
      <c r="F22" s="13" t="s">
        <v>121</v>
      </c>
      <c r="G22" s="13" t="s">
        <v>13</v>
      </c>
      <c r="H22" s="36" t="s">
        <v>13</v>
      </c>
      <c r="I22" s="13" t="s">
        <v>14</v>
      </c>
      <c r="J22" s="13" t="s">
        <v>14</v>
      </c>
      <c r="K22" s="11" t="s">
        <v>14</v>
      </c>
      <c r="M22" s="362"/>
      <c r="N22" s="362"/>
      <c r="O22" s="362"/>
      <c r="P22" s="362"/>
    </row>
    <row r="23" spans="1:16" customFormat="1" ht="15" customHeight="1" x14ac:dyDescent="0.25">
      <c r="A23" s="5" t="s">
        <v>36</v>
      </c>
      <c r="B23" s="24" t="s">
        <v>128</v>
      </c>
      <c r="C23" s="172" t="s">
        <v>189</v>
      </c>
      <c r="D23" s="18" t="s">
        <v>129</v>
      </c>
      <c r="E23" s="36" t="s">
        <v>130</v>
      </c>
      <c r="F23" s="13" t="s">
        <v>121</v>
      </c>
      <c r="G23" s="13" t="s">
        <v>13</v>
      </c>
      <c r="H23" s="13" t="s">
        <v>13</v>
      </c>
      <c r="I23" s="13" t="s">
        <v>14</v>
      </c>
      <c r="J23" s="13" t="s">
        <v>14</v>
      </c>
      <c r="K23" s="11" t="s">
        <v>14</v>
      </c>
      <c r="M23" s="362"/>
      <c r="N23" s="362"/>
      <c r="O23" s="362"/>
      <c r="P23" s="362"/>
    </row>
    <row r="24" spans="1:16" ht="13.5" hidden="1" customHeight="1" x14ac:dyDescent="0.25">
      <c r="A24" s="9" t="s">
        <v>72</v>
      </c>
      <c r="B24" s="9" t="s">
        <v>73</v>
      </c>
      <c r="C24" s="14" t="s">
        <v>75</v>
      </c>
      <c r="D24" s="15" t="s">
        <v>76</v>
      </c>
      <c r="E24" s="16" t="s">
        <v>11</v>
      </c>
      <c r="F24" s="17"/>
      <c r="G24" s="17"/>
      <c r="H24" s="87"/>
      <c r="I24" s="87"/>
      <c r="J24" s="87"/>
      <c r="M24" s="360"/>
      <c r="N24" s="360"/>
      <c r="O24" s="360"/>
      <c r="P24" s="360"/>
    </row>
    <row r="25" spans="1:16" ht="13.5" hidden="1" customHeight="1" thickTop="1" x14ac:dyDescent="0.25">
      <c r="A25" s="9" t="s">
        <v>72</v>
      </c>
      <c r="B25" s="9" t="s">
        <v>73</v>
      </c>
      <c r="C25" s="14" t="s">
        <v>77</v>
      </c>
      <c r="D25" s="15" t="s">
        <v>78</v>
      </c>
      <c r="E25" s="16" t="s">
        <v>11</v>
      </c>
      <c r="F25" s="17"/>
      <c r="G25" s="17"/>
      <c r="H25" s="87"/>
      <c r="I25" s="87"/>
      <c r="J25" s="87"/>
      <c r="M25" s="360"/>
      <c r="N25" s="360"/>
      <c r="O25" s="360"/>
      <c r="P25" s="360"/>
    </row>
    <row r="26" spans="1:16" ht="13.5" hidden="1" customHeight="1" thickTop="1" x14ac:dyDescent="0.25">
      <c r="A26" s="9" t="s">
        <v>72</v>
      </c>
      <c r="B26" s="9" t="s">
        <v>73</v>
      </c>
      <c r="C26" s="14" t="s">
        <v>79</v>
      </c>
      <c r="D26" s="15" t="s">
        <v>80</v>
      </c>
      <c r="E26" s="16" t="s">
        <v>11</v>
      </c>
      <c r="F26" s="17"/>
      <c r="G26" s="17"/>
      <c r="H26" s="87"/>
      <c r="I26" s="87"/>
      <c r="J26" s="87"/>
      <c r="M26" s="360"/>
      <c r="N26" s="360"/>
      <c r="O26" s="360"/>
      <c r="P26" s="360"/>
    </row>
    <row r="27" spans="1:16" ht="13.5" hidden="1" customHeight="1" thickTop="1" x14ac:dyDescent="0.25">
      <c r="A27" s="9" t="s">
        <v>72</v>
      </c>
      <c r="B27" s="9" t="s">
        <v>73</v>
      </c>
      <c r="C27" s="14" t="s">
        <v>81</v>
      </c>
      <c r="D27" s="15" t="s">
        <v>82</v>
      </c>
      <c r="E27" s="16" t="s">
        <v>11</v>
      </c>
      <c r="F27" s="17"/>
      <c r="G27" s="17"/>
      <c r="H27" s="87"/>
      <c r="I27" s="87"/>
      <c r="J27" s="87"/>
      <c r="M27" s="360"/>
      <c r="N27" s="360"/>
      <c r="O27" s="360"/>
      <c r="P27" s="360"/>
    </row>
    <row r="28" spans="1:16" ht="13.5" hidden="1" customHeight="1" thickTop="1" x14ac:dyDescent="0.25">
      <c r="A28" s="9" t="s">
        <v>72</v>
      </c>
      <c r="B28" s="9" t="s">
        <v>73</v>
      </c>
      <c r="C28" s="14" t="s">
        <v>83</v>
      </c>
      <c r="D28" s="15" t="s">
        <v>84</v>
      </c>
      <c r="E28" s="16" t="s">
        <v>11</v>
      </c>
      <c r="F28" s="17"/>
      <c r="G28" s="17"/>
      <c r="H28" s="87"/>
      <c r="I28" s="87"/>
      <c r="J28" s="87"/>
      <c r="M28" s="360"/>
      <c r="N28" s="360"/>
      <c r="O28" s="360"/>
      <c r="P28" s="360"/>
    </row>
    <row r="29" spans="1:16" ht="13.5" hidden="1" customHeight="1" thickTop="1" x14ac:dyDescent="0.25">
      <c r="A29" s="9" t="s">
        <v>72</v>
      </c>
      <c r="B29" s="9" t="s">
        <v>73</v>
      </c>
      <c r="C29" s="14" t="s">
        <v>85</v>
      </c>
      <c r="D29" s="15" t="s">
        <v>86</v>
      </c>
      <c r="E29" s="16" t="s">
        <v>11</v>
      </c>
      <c r="F29" s="17"/>
      <c r="G29" s="17"/>
      <c r="H29" s="87"/>
      <c r="I29" s="87"/>
      <c r="J29" s="87"/>
      <c r="M29" s="360"/>
      <c r="N29" s="360"/>
      <c r="O29" s="360"/>
      <c r="P29" s="360"/>
    </row>
    <row r="30" spans="1:16" ht="13.5" hidden="1" customHeight="1" thickTop="1" x14ac:dyDescent="0.25">
      <c r="A30" s="9" t="s">
        <v>72</v>
      </c>
      <c r="B30" s="9" t="s">
        <v>73</v>
      </c>
      <c r="C30" s="14" t="s">
        <v>87</v>
      </c>
      <c r="D30" s="15" t="s">
        <v>88</v>
      </c>
      <c r="E30" s="16" t="s">
        <v>11</v>
      </c>
      <c r="F30" s="17"/>
      <c r="G30" s="17"/>
      <c r="H30" s="87"/>
      <c r="I30" s="87"/>
      <c r="J30" s="87"/>
      <c r="M30" s="360"/>
      <c r="N30" s="360"/>
      <c r="O30" s="360"/>
      <c r="P30" s="360"/>
    </row>
    <row r="31" spans="1:16" ht="13.5" hidden="1" customHeight="1" thickTop="1" x14ac:dyDescent="0.25">
      <c r="A31" s="9" t="s">
        <v>72</v>
      </c>
      <c r="B31" s="9" t="s">
        <v>73</v>
      </c>
      <c r="C31" s="14" t="s">
        <v>89</v>
      </c>
      <c r="D31" s="15" t="s">
        <v>90</v>
      </c>
      <c r="E31" s="16" t="s">
        <v>11</v>
      </c>
      <c r="F31" s="17"/>
      <c r="G31" s="17"/>
      <c r="H31" s="87"/>
      <c r="I31" s="87"/>
      <c r="J31" s="87"/>
      <c r="M31" s="360"/>
      <c r="N31" s="360"/>
      <c r="O31" s="360"/>
      <c r="P31" s="360"/>
    </row>
    <row r="32" spans="1:16" ht="13.5" hidden="1" customHeight="1" thickTop="1" x14ac:dyDescent="0.25">
      <c r="A32" s="9" t="s">
        <v>72</v>
      </c>
      <c r="B32" s="9" t="s">
        <v>73</v>
      </c>
      <c r="C32" s="14" t="s">
        <v>91</v>
      </c>
      <c r="D32" s="15" t="s">
        <v>92</v>
      </c>
      <c r="E32" s="16" t="s">
        <v>11</v>
      </c>
      <c r="F32" s="17"/>
      <c r="G32" s="17"/>
      <c r="H32" s="87"/>
      <c r="I32" s="87"/>
      <c r="J32" s="87"/>
      <c r="M32" s="360"/>
      <c r="N32" s="360"/>
      <c r="O32" s="360"/>
      <c r="P32" s="360"/>
    </row>
    <row r="33" spans="1:16" ht="13.5" hidden="1" customHeight="1" thickTop="1" x14ac:dyDescent="0.25">
      <c r="A33" s="9" t="s">
        <v>72</v>
      </c>
      <c r="B33" s="9" t="s">
        <v>73</v>
      </c>
      <c r="C33" s="14" t="s">
        <v>93</v>
      </c>
      <c r="D33" s="15" t="s">
        <v>94</v>
      </c>
      <c r="E33" s="16" t="s">
        <v>11</v>
      </c>
      <c r="F33" s="17"/>
      <c r="G33" s="17"/>
      <c r="H33" s="87"/>
      <c r="I33" s="87"/>
      <c r="J33" s="87"/>
      <c r="M33" s="360"/>
      <c r="N33" s="360"/>
      <c r="O33" s="360"/>
      <c r="P33" s="360"/>
    </row>
    <row r="34" spans="1:16" s="1" customFormat="1" ht="25" customHeight="1" x14ac:dyDescent="0.25">
      <c r="C34" s="126" t="s">
        <v>95</v>
      </c>
      <c r="D34" s="3"/>
      <c r="M34" s="327"/>
      <c r="N34" s="327"/>
      <c r="O34" s="327"/>
      <c r="P34" s="327"/>
    </row>
    <row r="35" spans="1:16" s="1" customFormat="1" ht="29.25" customHeight="1" x14ac:dyDescent="0.25">
      <c r="C35" s="38" t="s">
        <v>40</v>
      </c>
      <c r="D35" s="3"/>
      <c r="E35" s="486" t="s">
        <v>481</v>
      </c>
      <c r="F35" s="486"/>
      <c r="G35" s="486"/>
      <c r="H35" s="486"/>
      <c r="I35" s="486"/>
      <c r="J35" s="486"/>
      <c r="K35" s="486"/>
      <c r="L35" s="32"/>
      <c r="M35" s="328"/>
      <c r="N35" s="327"/>
      <c r="O35" s="327"/>
      <c r="P35" s="327"/>
    </row>
    <row r="36" spans="1:16" s="1" customFormat="1" ht="29.25" customHeight="1" x14ac:dyDescent="0.25">
      <c r="C36" s="38" t="s">
        <v>244</v>
      </c>
      <c r="D36" s="85"/>
      <c r="E36" s="486" t="s">
        <v>511</v>
      </c>
      <c r="F36" s="486"/>
      <c r="G36" s="486"/>
      <c r="H36" s="486"/>
      <c r="I36" s="486"/>
      <c r="J36" s="486"/>
      <c r="K36" s="486"/>
      <c r="L36" s="84"/>
      <c r="M36" s="84"/>
    </row>
    <row r="37" spans="1:16" s="39" customFormat="1" ht="21" customHeight="1" x14ac:dyDescent="0.25">
      <c r="C37" s="40" t="s">
        <v>113</v>
      </c>
      <c r="D37" s="41" t="s">
        <v>96</v>
      </c>
      <c r="E37" s="484" t="s">
        <v>500</v>
      </c>
      <c r="F37" s="484"/>
      <c r="G37" s="484"/>
      <c r="H37" s="484"/>
      <c r="I37" s="484"/>
      <c r="J37" s="484"/>
      <c r="K37" s="484"/>
    </row>
    <row r="38" spans="1:16" s="1" customFormat="1" ht="12" customHeight="1" x14ac:dyDescent="0.25">
      <c r="C38" s="4" t="s">
        <v>13</v>
      </c>
      <c r="D38" s="3" t="s">
        <v>97</v>
      </c>
      <c r="E38" s="3" t="s">
        <v>97</v>
      </c>
      <c r="F38" s="3"/>
      <c r="G38" s="3"/>
      <c r="H38" s="85"/>
      <c r="I38" s="182"/>
      <c r="J38" s="182"/>
      <c r="K38" s="3"/>
    </row>
    <row r="39" spans="1:16" s="1" customFormat="1" ht="12.75" customHeight="1" x14ac:dyDescent="0.25">
      <c r="C39" s="4" t="s">
        <v>98</v>
      </c>
      <c r="D39" s="3" t="s">
        <v>99</v>
      </c>
      <c r="E39" s="3" t="s">
        <v>99</v>
      </c>
      <c r="F39" s="3"/>
      <c r="G39" s="3"/>
      <c r="H39" s="85"/>
      <c r="I39" s="182"/>
      <c r="J39" s="182"/>
      <c r="K39" s="3"/>
    </row>
    <row r="40" spans="1:16" s="1" customFormat="1" ht="12.75" customHeight="1" x14ac:dyDescent="0.25">
      <c r="C40" s="4" t="s">
        <v>15</v>
      </c>
      <c r="D40" s="3" t="s">
        <v>100</v>
      </c>
      <c r="E40" s="3" t="s">
        <v>100</v>
      </c>
      <c r="F40" s="3"/>
      <c r="G40" s="3"/>
      <c r="H40" s="85"/>
      <c r="I40" s="182"/>
      <c r="J40" s="182"/>
      <c r="K40" s="3"/>
    </row>
    <row r="41" spans="1:16" s="1" customFormat="1" ht="13.5" customHeight="1" x14ac:dyDescent="0.25">
      <c r="C41" s="4" t="s">
        <v>101</v>
      </c>
      <c r="D41" s="3"/>
      <c r="E41" s="3" t="s">
        <v>102</v>
      </c>
      <c r="F41" s="3"/>
      <c r="G41" s="3"/>
      <c r="H41" s="85"/>
      <c r="I41" s="182"/>
      <c r="J41" s="182"/>
      <c r="K41" s="3"/>
    </row>
    <row r="42" spans="1:16" s="1" customFormat="1" ht="12" hidden="1" customHeight="1" x14ac:dyDescent="0.25">
      <c r="C42" s="4" t="s">
        <v>1</v>
      </c>
      <c r="D42" s="3" t="s">
        <v>103</v>
      </c>
      <c r="E42" s="3" t="s">
        <v>103</v>
      </c>
      <c r="F42" s="3"/>
      <c r="G42" s="3"/>
      <c r="H42" s="85"/>
      <c r="I42" s="182"/>
      <c r="J42" s="182"/>
    </row>
    <row r="43" spans="1:16" s="1" customFormat="1" x14ac:dyDescent="0.25"/>
  </sheetData>
  <mergeCells count="7">
    <mergeCell ref="E37:K37"/>
    <mergeCell ref="E35:K35"/>
    <mergeCell ref="E2:E5"/>
    <mergeCell ref="F2:F5"/>
    <mergeCell ref="G2:G4"/>
    <mergeCell ref="H2:H4"/>
    <mergeCell ref="E36:K36"/>
  </mergeCells>
  <printOptions horizontalCentered="1"/>
  <pageMargins left="0.70866141732283505" right="0.70866141732283505" top="1.69291338582677" bottom="0.74803149606299202" header="0.66929133858267698" footer="0.31496062992126"/>
  <pageSetup scale="65" fitToWidth="0" orientation="portrait" r:id="rId1"/>
  <headerFooter alignWithMargins="0">
    <oddHeader>&amp;L&amp;"Arial,Bold"&amp;K04+000Table 7
Sump Water Analytical Results
Poly-and-Perfluoroalkyl Substances (PFASs)
&amp;R&amp;G</oddHeader>
    <oddFooter>&amp;L&amp;8Project No. 102089-002&amp;R&amp;8&amp;P/&amp;N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44"/>
  <sheetViews>
    <sheetView view="pageLayout" topLeftCell="C1" zoomScale="70" zoomScaleNormal="100" zoomScaleSheetLayoutView="55" zoomScalePageLayoutView="70" workbookViewId="0">
      <selection activeCell="AF5" sqref="AF5"/>
    </sheetView>
  </sheetViews>
  <sheetFormatPr defaultColWidth="8.81640625" defaultRowHeight="11.5" x14ac:dyDescent="0.25"/>
  <cols>
    <col min="1" max="1" width="4.453125" style="6" hidden="1" customWidth="1"/>
    <col min="2" max="2" width="25.7265625" style="6" hidden="1" customWidth="1"/>
    <col min="3" max="3" width="34.54296875" style="6" customWidth="1"/>
    <col min="4" max="4" width="12.7265625" style="6" hidden="1" customWidth="1"/>
    <col min="5" max="5" width="6.7265625" style="6" customWidth="1"/>
    <col min="6" max="6" width="7.54296875" style="6" customWidth="1"/>
    <col min="7" max="7" width="11" style="6" customWidth="1"/>
    <col min="8" max="8" width="10.7265625" style="6" customWidth="1"/>
    <col min="9" max="9" width="14" style="6" customWidth="1"/>
    <col min="10" max="10" width="12.453125" style="6" customWidth="1"/>
    <col min="11" max="11" width="10.81640625" style="6" customWidth="1"/>
    <col min="12" max="12" width="10.54296875" style="6" customWidth="1"/>
    <col min="13" max="13" width="10.453125" style="6" customWidth="1"/>
    <col min="14" max="14" width="11.54296875" style="6" customWidth="1"/>
    <col min="15" max="15" width="14.453125" style="6" customWidth="1"/>
    <col min="16" max="16" width="6.1796875" style="6" customWidth="1"/>
    <col min="17" max="17" width="10.54296875" style="6" customWidth="1"/>
    <col min="18" max="18" width="12.54296875" style="6" customWidth="1"/>
    <col min="19" max="19" width="12.26953125" style="6" customWidth="1"/>
    <col min="20" max="20" width="10.54296875" style="6" customWidth="1"/>
    <col min="21" max="21" width="10.453125" style="6" customWidth="1"/>
    <col min="22" max="22" width="14.26953125" style="6" customWidth="1"/>
    <col min="23" max="23" width="4.54296875" style="6" bestFit="1" customWidth="1"/>
    <col min="24" max="24" width="11.1796875" style="6" customWidth="1"/>
    <col min="25" max="25" width="10.54296875" style="6" customWidth="1"/>
    <col min="26" max="26" width="10.81640625" style="6" customWidth="1"/>
    <col min="27" max="16384" width="8.81640625" style="6"/>
  </cols>
  <sheetData>
    <row r="1" spans="3:26" s="1" customFormat="1" ht="12" customHeight="1" x14ac:dyDescent="0.25">
      <c r="C1" s="4"/>
      <c r="D1" s="182"/>
      <c r="E1" s="182"/>
      <c r="F1" s="182"/>
      <c r="G1" s="182"/>
      <c r="H1" s="182"/>
      <c r="I1" s="182"/>
      <c r="J1" s="182"/>
    </row>
    <row r="2" spans="3:26" s="1" customFormat="1" ht="15" customHeight="1" x14ac:dyDescent="0.25">
      <c r="C2" s="140" t="s">
        <v>2</v>
      </c>
      <c r="D2" s="260"/>
      <c r="E2" s="489" t="s">
        <v>0</v>
      </c>
      <c r="F2" s="487" t="s">
        <v>101</v>
      </c>
      <c r="G2" s="489" t="s">
        <v>243</v>
      </c>
      <c r="H2" s="489" t="s">
        <v>299</v>
      </c>
      <c r="I2" s="489" t="s">
        <v>492</v>
      </c>
      <c r="J2" s="489" t="s">
        <v>493</v>
      </c>
      <c r="K2" s="145">
        <v>42579</v>
      </c>
      <c r="L2" s="145">
        <v>42579</v>
      </c>
      <c r="M2" s="145">
        <v>42579</v>
      </c>
      <c r="N2" s="145">
        <v>42579</v>
      </c>
      <c r="O2" s="145">
        <v>42579</v>
      </c>
      <c r="P2" s="141"/>
      <c r="Q2" s="145">
        <v>42579</v>
      </c>
      <c r="R2" s="145">
        <v>42579</v>
      </c>
      <c r="S2" s="145">
        <v>42586</v>
      </c>
      <c r="T2" s="145">
        <v>42586</v>
      </c>
      <c r="U2" s="145">
        <v>42586</v>
      </c>
      <c r="V2" s="145">
        <v>42586</v>
      </c>
      <c r="W2" s="141"/>
      <c r="X2" s="145">
        <v>42586</v>
      </c>
      <c r="Y2" s="145">
        <v>42586</v>
      </c>
      <c r="Z2" s="145">
        <v>42586</v>
      </c>
    </row>
    <row r="3" spans="3:26" ht="54" customHeight="1" x14ac:dyDescent="0.25">
      <c r="C3" s="249" t="s">
        <v>3</v>
      </c>
      <c r="D3" s="261"/>
      <c r="E3" s="490"/>
      <c r="F3" s="488"/>
      <c r="G3" s="490"/>
      <c r="H3" s="490"/>
      <c r="I3" s="490"/>
      <c r="J3" s="490"/>
      <c r="K3" s="31" t="s">
        <v>200</v>
      </c>
      <c r="L3" s="31" t="s">
        <v>226</v>
      </c>
      <c r="M3" s="31" t="s">
        <v>201</v>
      </c>
      <c r="N3" s="31" t="s">
        <v>202</v>
      </c>
      <c r="O3" s="31" t="s">
        <v>797</v>
      </c>
      <c r="P3" s="262" t="s">
        <v>810</v>
      </c>
      <c r="Q3" s="31" t="s">
        <v>227</v>
      </c>
      <c r="R3" s="31" t="s">
        <v>203</v>
      </c>
      <c r="S3" s="31" t="s">
        <v>503</v>
      </c>
      <c r="T3" s="31" t="s">
        <v>501</v>
      </c>
      <c r="U3" s="31" t="s">
        <v>502</v>
      </c>
      <c r="V3" s="31" t="s">
        <v>795</v>
      </c>
      <c r="W3" s="262" t="s">
        <v>811</v>
      </c>
      <c r="X3" s="31" t="s">
        <v>504</v>
      </c>
      <c r="Y3" s="31" t="s">
        <v>505</v>
      </c>
      <c r="Z3" s="31" t="s">
        <v>506</v>
      </c>
    </row>
    <row r="4" spans="3:26" s="258" customFormat="1" ht="15" customHeight="1" x14ac:dyDescent="0.3">
      <c r="C4" s="319" t="s">
        <v>785</v>
      </c>
      <c r="D4" s="321"/>
      <c r="E4" s="490"/>
      <c r="F4" s="488"/>
      <c r="G4" s="490"/>
      <c r="H4" s="490"/>
      <c r="I4" s="490"/>
      <c r="J4" s="490"/>
      <c r="K4" s="323" t="s">
        <v>783</v>
      </c>
      <c r="L4" s="323" t="s">
        <v>792</v>
      </c>
      <c r="M4" s="323" t="s">
        <v>788</v>
      </c>
      <c r="N4" s="323" t="s">
        <v>786</v>
      </c>
      <c r="O4" s="323" t="s">
        <v>786</v>
      </c>
      <c r="P4" s="173"/>
      <c r="Q4" s="323" t="s">
        <v>793</v>
      </c>
      <c r="R4" s="323" t="s">
        <v>790</v>
      </c>
      <c r="S4" s="323" t="s">
        <v>783</v>
      </c>
      <c r="T4" s="323" t="s">
        <v>792</v>
      </c>
      <c r="U4" s="323" t="s">
        <v>788</v>
      </c>
      <c r="V4" s="323" t="s">
        <v>788</v>
      </c>
      <c r="W4" s="322"/>
      <c r="X4" s="323" t="s">
        <v>786</v>
      </c>
      <c r="Y4" s="323" t="s">
        <v>793</v>
      </c>
      <c r="Z4" s="323" t="s">
        <v>790</v>
      </c>
    </row>
    <row r="5" spans="3:26" s="258" customFormat="1" ht="15" customHeight="1" x14ac:dyDescent="0.25">
      <c r="C5" s="320" t="s">
        <v>782</v>
      </c>
      <c r="D5" s="321"/>
      <c r="E5" s="490"/>
      <c r="F5" s="488"/>
      <c r="G5" s="490"/>
      <c r="H5" s="490"/>
      <c r="I5" s="490"/>
      <c r="J5" s="490"/>
      <c r="K5" s="333" t="s">
        <v>784</v>
      </c>
      <c r="L5" s="333" t="s">
        <v>787</v>
      </c>
      <c r="M5" s="333" t="s">
        <v>789</v>
      </c>
      <c r="N5" s="333" t="s">
        <v>787</v>
      </c>
      <c r="O5" s="333" t="s">
        <v>787</v>
      </c>
      <c r="P5" s="334"/>
      <c r="Q5" s="333" t="s">
        <v>794</v>
      </c>
      <c r="R5" s="333" t="s">
        <v>791</v>
      </c>
      <c r="S5" s="333" t="s">
        <v>784</v>
      </c>
      <c r="T5" s="333" t="s">
        <v>787</v>
      </c>
      <c r="U5" s="333" t="s">
        <v>789</v>
      </c>
      <c r="V5" s="333" t="s">
        <v>789</v>
      </c>
      <c r="W5" s="335"/>
      <c r="X5" s="333" t="s">
        <v>787</v>
      </c>
      <c r="Y5" s="333" t="s">
        <v>794</v>
      </c>
      <c r="Z5" s="333" t="s">
        <v>791</v>
      </c>
    </row>
    <row r="6" spans="3:26" ht="15" customHeight="1" x14ac:dyDescent="0.25">
      <c r="C6" s="7" t="s">
        <v>4</v>
      </c>
      <c r="D6" s="261"/>
      <c r="E6" s="490"/>
      <c r="F6" s="488"/>
      <c r="G6" s="490"/>
      <c r="H6" s="490"/>
      <c r="I6" s="490"/>
      <c r="J6" s="490"/>
      <c r="K6" s="252" t="s">
        <v>122</v>
      </c>
      <c r="L6" s="252" t="s">
        <v>122</v>
      </c>
      <c r="M6" s="252" t="s">
        <v>122</v>
      </c>
      <c r="N6" s="252" t="s">
        <v>122</v>
      </c>
      <c r="O6" s="252" t="s">
        <v>122</v>
      </c>
      <c r="P6" s="114"/>
      <c r="Q6" s="252" t="s">
        <v>122</v>
      </c>
      <c r="R6" s="252" t="s">
        <v>122</v>
      </c>
      <c r="S6" s="252" t="s">
        <v>122</v>
      </c>
      <c r="T6" s="252" t="s">
        <v>122</v>
      </c>
      <c r="U6" s="252" t="s">
        <v>122</v>
      </c>
      <c r="V6" s="252" t="s">
        <v>122</v>
      </c>
      <c r="W6" s="114"/>
      <c r="X6" s="252" t="s">
        <v>122</v>
      </c>
      <c r="Y6" s="252" t="s">
        <v>122</v>
      </c>
      <c r="Z6" s="252" t="s">
        <v>122</v>
      </c>
    </row>
    <row r="7" spans="3:26" ht="15" customHeight="1" x14ac:dyDescent="0.25">
      <c r="C7" s="164" t="s">
        <v>5</v>
      </c>
      <c r="D7" s="264"/>
      <c r="E7" s="493"/>
      <c r="F7" s="494"/>
      <c r="G7" s="264"/>
      <c r="H7" s="265"/>
      <c r="I7" s="342"/>
      <c r="J7" s="342"/>
      <c r="K7" s="253" t="s">
        <v>6</v>
      </c>
      <c r="L7" s="253" t="s">
        <v>6</v>
      </c>
      <c r="M7" s="253" t="s">
        <v>6</v>
      </c>
      <c r="N7" s="253" t="s">
        <v>6</v>
      </c>
      <c r="O7" s="253" t="s">
        <v>6</v>
      </c>
      <c r="P7" s="157"/>
      <c r="Q7" s="253" t="s">
        <v>6</v>
      </c>
      <c r="R7" s="253" t="s">
        <v>6</v>
      </c>
      <c r="S7" s="253" t="s">
        <v>6</v>
      </c>
      <c r="T7" s="253" t="s">
        <v>6</v>
      </c>
      <c r="U7" s="253" t="s">
        <v>6</v>
      </c>
      <c r="V7" s="253" t="s">
        <v>6</v>
      </c>
      <c r="W7" s="157"/>
      <c r="X7" s="253" t="s">
        <v>6</v>
      </c>
      <c r="Y7" s="253" t="s">
        <v>6</v>
      </c>
      <c r="Z7" s="253" t="s">
        <v>6</v>
      </c>
    </row>
    <row r="8" spans="3:26" ht="15" customHeight="1" x14ac:dyDescent="0.25">
      <c r="C8" s="491" t="s">
        <v>212</v>
      </c>
      <c r="D8" s="492"/>
      <c r="E8" s="492"/>
      <c r="F8" s="136"/>
      <c r="G8" s="135"/>
      <c r="H8" s="136"/>
      <c r="I8" s="136"/>
      <c r="J8" s="136"/>
      <c r="K8" s="129"/>
      <c r="L8" s="129"/>
      <c r="M8" s="129"/>
      <c r="N8" s="129"/>
      <c r="O8" s="129"/>
      <c r="P8" s="159"/>
      <c r="Q8" s="129"/>
      <c r="R8" s="129"/>
      <c r="S8" s="129"/>
      <c r="T8" s="129"/>
      <c r="U8" s="129"/>
      <c r="V8" s="129"/>
      <c r="W8" s="159"/>
      <c r="X8" s="129"/>
      <c r="Y8" s="129"/>
      <c r="Z8" s="129"/>
    </row>
    <row r="9" spans="3:26" ht="15" customHeight="1" x14ac:dyDescent="0.25">
      <c r="C9" s="146" t="s">
        <v>215</v>
      </c>
      <c r="D9" s="130"/>
      <c r="E9" s="130" t="s">
        <v>74</v>
      </c>
      <c r="F9" s="131" t="s">
        <v>225</v>
      </c>
      <c r="G9" s="130" t="s">
        <v>13</v>
      </c>
      <c r="H9" s="131" t="s">
        <v>13</v>
      </c>
      <c r="I9" s="131" t="s">
        <v>13</v>
      </c>
      <c r="J9" s="131" t="s">
        <v>13</v>
      </c>
      <c r="K9" s="133" t="s">
        <v>228</v>
      </c>
      <c r="L9" s="133" t="s">
        <v>206</v>
      </c>
      <c r="M9" s="133" t="s">
        <v>206</v>
      </c>
      <c r="N9" s="133">
        <v>11</v>
      </c>
      <c r="O9" s="133">
        <v>12</v>
      </c>
      <c r="P9" s="174">
        <f t="shared" ref="P9" si="0">ABS(N9-O9)/AVERAGE(N9:O9)</f>
        <v>8.6956521739130432E-2</v>
      </c>
      <c r="Q9" s="133" t="s">
        <v>45</v>
      </c>
      <c r="R9" s="133" t="s">
        <v>206</v>
      </c>
      <c r="S9" s="133" t="s">
        <v>228</v>
      </c>
      <c r="T9" s="133" t="s">
        <v>308</v>
      </c>
      <c r="U9" s="133">
        <v>9.1</v>
      </c>
      <c r="V9" s="133">
        <v>8.8000000000000007</v>
      </c>
      <c r="W9" s="174">
        <f t="shared" ref="W9" si="1">ABS(U9-V9)/AVERAGE(U9:V9)</f>
        <v>3.351955307262558E-2</v>
      </c>
      <c r="X9" s="133" t="s">
        <v>309</v>
      </c>
      <c r="Y9" s="133" t="s">
        <v>310</v>
      </c>
      <c r="Z9" s="133" t="s">
        <v>206</v>
      </c>
    </row>
    <row r="10" spans="3:26" ht="15" customHeight="1" x14ac:dyDescent="0.25">
      <c r="C10" s="456" t="s">
        <v>213</v>
      </c>
      <c r="D10" s="457"/>
      <c r="E10" s="457"/>
      <c r="F10" s="240"/>
      <c r="G10" s="88"/>
      <c r="H10" s="240"/>
      <c r="I10" s="240"/>
      <c r="J10" s="240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3:26" ht="15" customHeight="1" x14ac:dyDescent="0.25">
      <c r="C11" s="147" t="s">
        <v>216</v>
      </c>
      <c r="D11" s="36" t="s">
        <v>217</v>
      </c>
      <c r="E11" s="36" t="s">
        <v>217</v>
      </c>
      <c r="F11" s="43" t="s">
        <v>45</v>
      </c>
      <c r="G11" s="23">
        <v>260</v>
      </c>
      <c r="H11" s="43" t="s">
        <v>13</v>
      </c>
      <c r="I11" s="23">
        <v>300</v>
      </c>
      <c r="J11" s="23">
        <v>2800</v>
      </c>
      <c r="K11" s="11">
        <v>48</v>
      </c>
      <c r="L11" s="11">
        <v>60</v>
      </c>
      <c r="M11" s="11">
        <v>55</v>
      </c>
      <c r="N11" s="11" t="s">
        <v>21</v>
      </c>
      <c r="O11" s="11" t="s">
        <v>21</v>
      </c>
      <c r="P11" s="11" t="s">
        <v>498</v>
      </c>
      <c r="Q11" s="59">
        <v>540</v>
      </c>
      <c r="R11" s="49">
        <v>280</v>
      </c>
      <c r="S11" s="11">
        <v>180</v>
      </c>
      <c r="T11" s="11">
        <v>23</v>
      </c>
      <c r="U11" s="11">
        <v>38</v>
      </c>
      <c r="V11" s="11">
        <v>48</v>
      </c>
      <c r="W11" s="61">
        <f t="shared" ref="W11:W13" si="2">ABS(U11-V11)/AVERAGE(U11:V11)</f>
        <v>0.23255813953488372</v>
      </c>
      <c r="X11" s="11">
        <v>34</v>
      </c>
      <c r="Y11" s="11">
        <v>72</v>
      </c>
      <c r="Z11" s="11">
        <v>150</v>
      </c>
    </row>
    <row r="12" spans="3:26" ht="15" customHeight="1" x14ac:dyDescent="0.25">
      <c r="C12" s="147" t="s">
        <v>218</v>
      </c>
      <c r="D12" s="36" t="s">
        <v>217</v>
      </c>
      <c r="E12" s="36" t="s">
        <v>217</v>
      </c>
      <c r="F12" s="43" t="s">
        <v>66</v>
      </c>
      <c r="G12" s="23">
        <v>1700</v>
      </c>
      <c r="H12" s="43" t="s">
        <v>13</v>
      </c>
      <c r="I12" s="23">
        <v>1700</v>
      </c>
      <c r="J12" s="23">
        <v>3300</v>
      </c>
      <c r="K12" s="11" t="s">
        <v>230</v>
      </c>
      <c r="L12" s="59" t="s">
        <v>231</v>
      </c>
      <c r="M12" s="91" t="s">
        <v>232</v>
      </c>
      <c r="N12" s="11">
        <v>190</v>
      </c>
      <c r="O12" s="11">
        <v>200</v>
      </c>
      <c r="P12" s="11" t="s">
        <v>498</v>
      </c>
      <c r="Q12" s="11">
        <v>200</v>
      </c>
      <c r="R12" s="11" t="s">
        <v>234</v>
      </c>
      <c r="S12" s="11" t="s">
        <v>233</v>
      </c>
      <c r="T12" s="11" t="s">
        <v>171</v>
      </c>
      <c r="U12" s="11">
        <v>1500</v>
      </c>
      <c r="V12" s="91">
        <v>1700</v>
      </c>
      <c r="W12" s="61">
        <f t="shared" si="2"/>
        <v>0.125</v>
      </c>
      <c r="X12" s="11" t="s">
        <v>303</v>
      </c>
      <c r="Y12" s="11" t="s">
        <v>304</v>
      </c>
      <c r="Z12" s="11" t="s">
        <v>305</v>
      </c>
    </row>
    <row r="13" spans="3:26" ht="15" customHeight="1" x14ac:dyDescent="0.25">
      <c r="C13" s="147" t="s">
        <v>219</v>
      </c>
      <c r="D13" s="36" t="s">
        <v>217</v>
      </c>
      <c r="E13" s="36" t="s">
        <v>217</v>
      </c>
      <c r="F13" s="43" t="s">
        <v>66</v>
      </c>
      <c r="G13" s="23">
        <v>3300</v>
      </c>
      <c r="H13" s="43" t="s">
        <v>13</v>
      </c>
      <c r="I13" s="23">
        <v>1700</v>
      </c>
      <c r="J13" s="23">
        <v>3300</v>
      </c>
      <c r="K13" s="11" t="s">
        <v>237</v>
      </c>
      <c r="L13" s="11" t="s">
        <v>164</v>
      </c>
      <c r="M13" s="11" t="s">
        <v>235</v>
      </c>
      <c r="N13" s="11" t="s">
        <v>28</v>
      </c>
      <c r="O13" s="11" t="s">
        <v>28</v>
      </c>
      <c r="P13" s="11" t="s">
        <v>498</v>
      </c>
      <c r="Q13" s="11" t="s">
        <v>28</v>
      </c>
      <c r="R13" s="11" t="s">
        <v>236</v>
      </c>
      <c r="S13" s="11" t="s">
        <v>28</v>
      </c>
      <c r="T13" s="11" t="s">
        <v>235</v>
      </c>
      <c r="U13" s="11">
        <v>1000</v>
      </c>
      <c r="V13" s="11">
        <v>1100</v>
      </c>
      <c r="W13" s="61">
        <f t="shared" si="2"/>
        <v>9.5238095238095233E-2</v>
      </c>
      <c r="X13" s="11" t="s">
        <v>306</v>
      </c>
      <c r="Y13" s="11" t="s">
        <v>307</v>
      </c>
      <c r="Z13" s="11" t="s">
        <v>307</v>
      </c>
    </row>
    <row r="14" spans="3:26" ht="15" customHeight="1" x14ac:dyDescent="0.25">
      <c r="C14" s="147" t="s">
        <v>220</v>
      </c>
      <c r="D14" s="36" t="s">
        <v>217</v>
      </c>
      <c r="E14" s="36" t="s">
        <v>98</v>
      </c>
      <c r="F14" s="43" t="s">
        <v>98</v>
      </c>
      <c r="G14" s="36" t="s">
        <v>13</v>
      </c>
      <c r="H14" s="43" t="s">
        <v>13</v>
      </c>
      <c r="I14" s="43" t="s">
        <v>13</v>
      </c>
      <c r="J14" s="43" t="s">
        <v>13</v>
      </c>
      <c r="K14" s="11" t="s">
        <v>33</v>
      </c>
      <c r="L14" s="11" t="s">
        <v>33</v>
      </c>
      <c r="M14" s="11" t="s">
        <v>33</v>
      </c>
      <c r="N14" s="11" t="s">
        <v>33</v>
      </c>
      <c r="O14" s="11" t="s">
        <v>33</v>
      </c>
      <c r="P14" s="11" t="s">
        <v>498</v>
      </c>
      <c r="Q14" s="11" t="s">
        <v>33</v>
      </c>
      <c r="R14" s="11" t="s">
        <v>33</v>
      </c>
      <c r="S14" s="11" t="s">
        <v>33</v>
      </c>
      <c r="T14" s="11" t="s">
        <v>33</v>
      </c>
      <c r="U14" s="11" t="s">
        <v>33</v>
      </c>
      <c r="V14" s="11" t="s">
        <v>33</v>
      </c>
      <c r="W14" s="11" t="s">
        <v>498</v>
      </c>
      <c r="X14" s="11" t="s">
        <v>33</v>
      </c>
      <c r="Y14" s="11" t="s">
        <v>33</v>
      </c>
      <c r="Z14" s="11" t="s">
        <v>33</v>
      </c>
    </row>
    <row r="15" spans="3:26" ht="15" customHeight="1" x14ac:dyDescent="0.25">
      <c r="C15" s="456" t="s">
        <v>214</v>
      </c>
      <c r="D15" s="457"/>
      <c r="E15" s="457"/>
      <c r="F15" s="240"/>
      <c r="G15" s="88"/>
      <c r="H15" s="240"/>
      <c r="I15" s="240"/>
      <c r="J15" s="240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3:26" ht="15" customHeight="1" x14ac:dyDescent="0.25">
      <c r="C16" s="147" t="s">
        <v>9</v>
      </c>
      <c r="D16" s="36" t="s">
        <v>217</v>
      </c>
      <c r="E16" s="36" t="s">
        <v>217</v>
      </c>
      <c r="F16" s="43" t="s">
        <v>60</v>
      </c>
      <c r="G16" s="36" t="s">
        <v>13</v>
      </c>
      <c r="H16" s="48" t="s">
        <v>287</v>
      </c>
      <c r="I16" s="57">
        <v>5</v>
      </c>
      <c r="J16" s="57">
        <v>5</v>
      </c>
      <c r="K16" s="11" t="s">
        <v>39</v>
      </c>
      <c r="L16" s="11" t="s">
        <v>39</v>
      </c>
      <c r="M16" s="11" t="s">
        <v>39</v>
      </c>
      <c r="N16" s="11" t="s">
        <v>39</v>
      </c>
      <c r="O16" s="11" t="s">
        <v>39</v>
      </c>
      <c r="P16" s="11" t="s">
        <v>498</v>
      </c>
      <c r="Q16" s="11" t="s">
        <v>39</v>
      </c>
      <c r="R16" s="11" t="s">
        <v>39</v>
      </c>
      <c r="S16" s="11" t="s">
        <v>39</v>
      </c>
      <c r="T16" s="11" t="s">
        <v>39</v>
      </c>
      <c r="U16" s="11" t="s">
        <v>39</v>
      </c>
      <c r="V16" s="11" t="s">
        <v>39</v>
      </c>
      <c r="W16" s="11" t="s">
        <v>498</v>
      </c>
      <c r="X16" s="11" t="s">
        <v>39</v>
      </c>
      <c r="Y16" s="11" t="s">
        <v>39</v>
      </c>
      <c r="Z16" s="11" t="s">
        <v>39</v>
      </c>
    </row>
    <row r="17" spans="3:26" ht="15" customHeight="1" x14ac:dyDescent="0.25">
      <c r="C17" s="147" t="s">
        <v>16</v>
      </c>
      <c r="D17" s="36" t="s">
        <v>217</v>
      </c>
      <c r="E17" s="36" t="s">
        <v>217</v>
      </c>
      <c r="F17" s="43" t="s">
        <v>121</v>
      </c>
      <c r="G17" s="36" t="s">
        <v>13</v>
      </c>
      <c r="H17" s="48" t="s">
        <v>158</v>
      </c>
      <c r="I17" s="48">
        <v>0.8</v>
      </c>
      <c r="J17" s="48">
        <v>0.8</v>
      </c>
      <c r="K17" s="11" t="s">
        <v>14</v>
      </c>
      <c r="L17" s="11" t="s">
        <v>14</v>
      </c>
      <c r="M17" s="11" t="s">
        <v>14</v>
      </c>
      <c r="N17" s="11" t="s">
        <v>14</v>
      </c>
      <c r="O17" s="11" t="s">
        <v>14</v>
      </c>
      <c r="P17" s="11" t="s">
        <v>498</v>
      </c>
      <c r="Q17" s="11" t="s">
        <v>14</v>
      </c>
      <c r="R17" s="11" t="s">
        <v>14</v>
      </c>
      <c r="S17" s="11" t="s">
        <v>14</v>
      </c>
      <c r="T17" s="11" t="s">
        <v>14</v>
      </c>
      <c r="U17" s="11" t="s">
        <v>14</v>
      </c>
      <c r="V17" s="11" t="s">
        <v>14</v>
      </c>
      <c r="W17" s="11" t="s">
        <v>498</v>
      </c>
      <c r="X17" s="11" t="s">
        <v>14</v>
      </c>
      <c r="Y17" s="11" t="s">
        <v>14</v>
      </c>
      <c r="Z17" s="11" t="s">
        <v>14</v>
      </c>
    </row>
    <row r="18" spans="3:26" ht="15" customHeight="1" x14ac:dyDescent="0.25">
      <c r="C18" s="147" t="s">
        <v>17</v>
      </c>
      <c r="D18" s="36" t="s">
        <v>217</v>
      </c>
      <c r="E18" s="36" t="s">
        <v>217</v>
      </c>
      <c r="F18" s="43" t="s">
        <v>117</v>
      </c>
      <c r="G18" s="36" t="s">
        <v>13</v>
      </c>
      <c r="H18" s="48" t="s">
        <v>167</v>
      </c>
      <c r="I18" s="57">
        <v>20</v>
      </c>
      <c r="J18" s="57">
        <v>20</v>
      </c>
      <c r="K18" s="11" t="s">
        <v>37</v>
      </c>
      <c r="L18" s="11" t="s">
        <v>37</v>
      </c>
      <c r="M18" s="11" t="s">
        <v>37</v>
      </c>
      <c r="N18" s="11" t="s">
        <v>37</v>
      </c>
      <c r="O18" s="11" t="s">
        <v>37</v>
      </c>
      <c r="P18" s="11" t="s">
        <v>498</v>
      </c>
      <c r="Q18" s="11" t="s">
        <v>37</v>
      </c>
      <c r="R18" s="11" t="s">
        <v>37</v>
      </c>
      <c r="S18" s="11" t="s">
        <v>37</v>
      </c>
      <c r="T18" s="11" t="s">
        <v>37</v>
      </c>
      <c r="U18" s="11" t="s">
        <v>37</v>
      </c>
      <c r="V18" s="11" t="s">
        <v>37</v>
      </c>
      <c r="W18" s="11" t="s">
        <v>498</v>
      </c>
      <c r="X18" s="11" t="s">
        <v>37</v>
      </c>
      <c r="Y18" s="11" t="s">
        <v>37</v>
      </c>
      <c r="Z18" s="11" t="s">
        <v>37</v>
      </c>
    </row>
    <row r="19" spans="3:26" ht="15" customHeight="1" x14ac:dyDescent="0.25">
      <c r="C19" s="147" t="s">
        <v>221</v>
      </c>
      <c r="D19" s="36" t="s">
        <v>217</v>
      </c>
      <c r="E19" s="36" t="s">
        <v>217</v>
      </c>
      <c r="F19" s="43" t="s">
        <v>162</v>
      </c>
      <c r="G19" s="36" t="s">
        <v>13</v>
      </c>
      <c r="H19" s="48" t="s">
        <v>168</v>
      </c>
      <c r="I19" s="57">
        <v>17</v>
      </c>
      <c r="J19" s="57">
        <v>20</v>
      </c>
      <c r="K19" s="11" t="s">
        <v>238</v>
      </c>
      <c r="L19" s="11" t="s">
        <v>238</v>
      </c>
      <c r="M19" s="11" t="s">
        <v>238</v>
      </c>
      <c r="N19" s="11" t="s">
        <v>238</v>
      </c>
      <c r="O19" s="11" t="s">
        <v>238</v>
      </c>
      <c r="P19" s="11" t="s">
        <v>498</v>
      </c>
      <c r="Q19" s="11" t="s">
        <v>159</v>
      </c>
      <c r="R19" s="11" t="s">
        <v>238</v>
      </c>
      <c r="S19" s="11" t="s">
        <v>238</v>
      </c>
      <c r="T19" s="11" t="s">
        <v>238</v>
      </c>
      <c r="U19" s="11" t="s">
        <v>238</v>
      </c>
      <c r="V19" s="11" t="s">
        <v>238</v>
      </c>
      <c r="W19" s="11" t="s">
        <v>498</v>
      </c>
      <c r="X19" s="11" t="s">
        <v>238</v>
      </c>
      <c r="Y19" s="11" t="s">
        <v>238</v>
      </c>
      <c r="Z19" s="11" t="s">
        <v>238</v>
      </c>
    </row>
    <row r="20" spans="3:26" ht="15" customHeight="1" x14ac:dyDescent="0.25">
      <c r="C20" s="147" t="s">
        <v>222</v>
      </c>
      <c r="D20" s="36" t="s">
        <v>217</v>
      </c>
      <c r="E20" s="36" t="s">
        <v>217</v>
      </c>
      <c r="F20" s="43" t="s">
        <v>162</v>
      </c>
      <c r="G20" s="36" t="s">
        <v>13</v>
      </c>
      <c r="H20" s="43" t="s">
        <v>13</v>
      </c>
      <c r="I20" s="43" t="s">
        <v>13</v>
      </c>
      <c r="J20" s="43" t="s">
        <v>13</v>
      </c>
      <c r="K20" s="11" t="s">
        <v>238</v>
      </c>
      <c r="L20" s="11" t="s">
        <v>238</v>
      </c>
      <c r="M20" s="11" t="s">
        <v>238</v>
      </c>
      <c r="N20" s="11" t="s">
        <v>238</v>
      </c>
      <c r="O20" s="11" t="s">
        <v>238</v>
      </c>
      <c r="P20" s="11" t="s">
        <v>498</v>
      </c>
      <c r="Q20" s="11" t="s">
        <v>239</v>
      </c>
      <c r="R20" s="11" t="s">
        <v>238</v>
      </c>
      <c r="S20" s="11" t="s">
        <v>238</v>
      </c>
      <c r="T20" s="11" t="s">
        <v>238</v>
      </c>
      <c r="U20" s="11" t="s">
        <v>238</v>
      </c>
      <c r="V20" s="11" t="s">
        <v>238</v>
      </c>
      <c r="W20" s="11" t="s">
        <v>498</v>
      </c>
      <c r="X20" s="11" t="s">
        <v>238</v>
      </c>
      <c r="Y20" s="11" t="s">
        <v>238</v>
      </c>
      <c r="Z20" s="11" t="s">
        <v>238</v>
      </c>
    </row>
    <row r="21" spans="3:26" ht="15" customHeight="1" x14ac:dyDescent="0.25">
      <c r="C21" s="147" t="s">
        <v>19</v>
      </c>
      <c r="D21" s="36" t="s">
        <v>217</v>
      </c>
      <c r="E21" s="36" t="s">
        <v>217</v>
      </c>
      <c r="F21" s="43" t="s">
        <v>121</v>
      </c>
      <c r="G21" s="36" t="s">
        <v>13</v>
      </c>
      <c r="H21" s="43" t="s">
        <v>13</v>
      </c>
      <c r="I21" s="43" t="s">
        <v>13</v>
      </c>
      <c r="J21" s="43" t="s">
        <v>13</v>
      </c>
      <c r="K21" s="11" t="s">
        <v>14</v>
      </c>
      <c r="L21" s="11" t="s">
        <v>14</v>
      </c>
      <c r="M21" s="11" t="s">
        <v>14</v>
      </c>
      <c r="N21" s="11" t="s">
        <v>14</v>
      </c>
      <c r="O21" s="11" t="s">
        <v>14</v>
      </c>
      <c r="P21" s="11" t="s">
        <v>498</v>
      </c>
      <c r="Q21" s="11" t="s">
        <v>106</v>
      </c>
      <c r="R21" s="11" t="s">
        <v>14</v>
      </c>
      <c r="S21" s="11" t="s">
        <v>14</v>
      </c>
      <c r="T21" s="11" t="s">
        <v>14</v>
      </c>
      <c r="U21" s="11" t="s">
        <v>14</v>
      </c>
      <c r="V21" s="11" t="s">
        <v>14</v>
      </c>
      <c r="W21" s="11" t="s">
        <v>498</v>
      </c>
      <c r="X21" s="11" t="s">
        <v>14</v>
      </c>
      <c r="Y21" s="11" t="s">
        <v>14</v>
      </c>
      <c r="Z21" s="11" t="s">
        <v>14</v>
      </c>
    </row>
    <row r="22" spans="3:26" ht="15" customHeight="1" x14ac:dyDescent="0.25">
      <c r="C22" s="147" t="s">
        <v>223</v>
      </c>
      <c r="D22" s="36" t="s">
        <v>217</v>
      </c>
      <c r="E22" s="36" t="s">
        <v>217</v>
      </c>
      <c r="F22" s="43" t="s">
        <v>61</v>
      </c>
      <c r="G22" s="36" t="s">
        <v>42</v>
      </c>
      <c r="H22" s="43" t="s">
        <v>13</v>
      </c>
      <c r="I22" s="23">
        <v>300</v>
      </c>
      <c r="J22" s="23">
        <v>2800</v>
      </c>
      <c r="K22" s="11" t="s">
        <v>240</v>
      </c>
      <c r="L22" s="11" t="s">
        <v>240</v>
      </c>
      <c r="M22" s="11" t="s">
        <v>240</v>
      </c>
      <c r="N22" s="11" t="s">
        <v>240</v>
      </c>
      <c r="O22" s="11" t="s">
        <v>240</v>
      </c>
      <c r="P22" s="11" t="s">
        <v>498</v>
      </c>
      <c r="Q22" s="59" t="s">
        <v>241</v>
      </c>
      <c r="R22" s="11" t="s">
        <v>240</v>
      </c>
      <c r="S22" s="11" t="s">
        <v>240</v>
      </c>
      <c r="T22" s="11" t="s">
        <v>240</v>
      </c>
      <c r="U22" s="11" t="s">
        <v>240</v>
      </c>
      <c r="V22" s="11" t="s">
        <v>240</v>
      </c>
      <c r="W22" s="11" t="s">
        <v>498</v>
      </c>
      <c r="X22" s="11" t="s">
        <v>240</v>
      </c>
      <c r="Y22" s="11" t="s">
        <v>300</v>
      </c>
      <c r="Z22" s="11" t="s">
        <v>240</v>
      </c>
    </row>
    <row r="23" spans="3:26" ht="15" customHeight="1" x14ac:dyDescent="0.25">
      <c r="C23" s="147" t="s">
        <v>224</v>
      </c>
      <c r="D23" s="36" t="s">
        <v>217</v>
      </c>
      <c r="E23" s="36" t="s">
        <v>217</v>
      </c>
      <c r="F23" s="43" t="s">
        <v>61</v>
      </c>
      <c r="G23" s="36" t="s">
        <v>42</v>
      </c>
      <c r="H23" s="43" t="s">
        <v>13</v>
      </c>
      <c r="I23" s="23">
        <v>300</v>
      </c>
      <c r="J23" s="23">
        <v>2800</v>
      </c>
      <c r="K23" s="11" t="s">
        <v>240</v>
      </c>
      <c r="L23" s="11" t="s">
        <v>240</v>
      </c>
      <c r="M23" s="11" t="s">
        <v>240</v>
      </c>
      <c r="N23" s="11" t="s">
        <v>240</v>
      </c>
      <c r="O23" s="11" t="s">
        <v>240</v>
      </c>
      <c r="P23" s="11" t="s">
        <v>498</v>
      </c>
      <c r="Q23" s="59" t="s">
        <v>241</v>
      </c>
      <c r="R23" s="11" t="s">
        <v>240</v>
      </c>
      <c r="S23" s="11" t="s">
        <v>240</v>
      </c>
      <c r="T23" s="11" t="s">
        <v>240</v>
      </c>
      <c r="U23" s="11" t="s">
        <v>240</v>
      </c>
      <c r="V23" s="11" t="s">
        <v>240</v>
      </c>
      <c r="W23" s="11" t="s">
        <v>498</v>
      </c>
      <c r="X23" s="11" t="s">
        <v>240</v>
      </c>
      <c r="Y23" s="11" t="s">
        <v>300</v>
      </c>
      <c r="Z23" s="11" t="s">
        <v>240</v>
      </c>
    </row>
    <row r="24" spans="3:26" ht="15" customHeight="1" x14ac:dyDescent="0.25">
      <c r="C24" s="456" t="s">
        <v>291</v>
      </c>
      <c r="D24" s="457"/>
      <c r="E24" s="457"/>
      <c r="F24" s="240"/>
      <c r="G24" s="88"/>
      <c r="H24" s="240"/>
      <c r="I24" s="240"/>
      <c r="J24" s="240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3:26" ht="15" customHeight="1" x14ac:dyDescent="0.25">
      <c r="C25" s="147" t="s">
        <v>292</v>
      </c>
      <c r="D25" s="36" t="s">
        <v>217</v>
      </c>
      <c r="E25" s="36" t="s">
        <v>217</v>
      </c>
      <c r="F25" s="43" t="s">
        <v>294</v>
      </c>
      <c r="G25" s="36" t="s">
        <v>13</v>
      </c>
      <c r="H25" s="48" t="s">
        <v>13</v>
      </c>
      <c r="I25" s="36" t="s">
        <v>13</v>
      </c>
      <c r="J25" s="48" t="s">
        <v>13</v>
      </c>
      <c r="K25" s="11" t="s">
        <v>295</v>
      </c>
      <c r="L25" s="11" t="s">
        <v>98</v>
      </c>
      <c r="M25" s="11">
        <v>5.4</v>
      </c>
      <c r="N25" s="11" t="s">
        <v>295</v>
      </c>
      <c r="O25" s="11" t="s">
        <v>295</v>
      </c>
      <c r="P25" s="11" t="s">
        <v>498</v>
      </c>
      <c r="Q25" s="11" t="s">
        <v>98</v>
      </c>
      <c r="R25" s="11">
        <v>26</v>
      </c>
      <c r="S25" s="11" t="s">
        <v>98</v>
      </c>
      <c r="T25" s="11" t="s">
        <v>98</v>
      </c>
      <c r="U25" s="11" t="s">
        <v>98</v>
      </c>
      <c r="V25" s="11" t="s">
        <v>98</v>
      </c>
      <c r="W25" s="11" t="s">
        <v>498</v>
      </c>
      <c r="X25" s="11" t="s">
        <v>98</v>
      </c>
      <c r="Y25" s="11" t="s">
        <v>98</v>
      </c>
      <c r="Z25" s="11" t="s">
        <v>98</v>
      </c>
    </row>
    <row r="26" spans="3:26" ht="15" customHeight="1" x14ac:dyDescent="0.25">
      <c r="C26" s="147" t="s">
        <v>293</v>
      </c>
      <c r="D26" s="36" t="s">
        <v>217</v>
      </c>
      <c r="E26" s="36" t="s">
        <v>217</v>
      </c>
      <c r="F26" s="43" t="s">
        <v>294</v>
      </c>
      <c r="G26" s="36" t="s">
        <v>13</v>
      </c>
      <c r="H26" s="48" t="s">
        <v>13</v>
      </c>
      <c r="I26" s="36" t="s">
        <v>13</v>
      </c>
      <c r="J26" s="48" t="s">
        <v>13</v>
      </c>
      <c r="K26" s="11">
        <v>130</v>
      </c>
      <c r="L26" s="11" t="s">
        <v>98</v>
      </c>
      <c r="M26" s="11">
        <v>190</v>
      </c>
      <c r="N26" s="11">
        <v>100</v>
      </c>
      <c r="O26" s="11">
        <v>88</v>
      </c>
      <c r="P26" s="61">
        <f t="shared" ref="P26" si="3">ABS(N26-O26)/AVERAGE(N26:O26)</f>
        <v>0.1276595744680851</v>
      </c>
      <c r="Q26" s="11" t="s">
        <v>98</v>
      </c>
      <c r="R26" s="11">
        <v>200</v>
      </c>
      <c r="S26" s="11" t="s">
        <v>98</v>
      </c>
      <c r="T26" s="11" t="s">
        <v>98</v>
      </c>
      <c r="U26" s="11" t="s">
        <v>98</v>
      </c>
      <c r="V26" s="11" t="s">
        <v>98</v>
      </c>
      <c r="W26" s="11" t="s">
        <v>498</v>
      </c>
      <c r="X26" s="11" t="s">
        <v>98</v>
      </c>
      <c r="Y26" s="11" t="s">
        <v>98</v>
      </c>
      <c r="Z26" s="11" t="s">
        <v>98</v>
      </c>
    </row>
    <row r="27" spans="3:26" ht="15" customHeight="1" x14ac:dyDescent="0.25">
      <c r="C27" s="175" t="s">
        <v>297</v>
      </c>
      <c r="D27" s="46" t="s">
        <v>217</v>
      </c>
      <c r="E27" s="46" t="s">
        <v>74</v>
      </c>
      <c r="F27" s="51" t="s">
        <v>124</v>
      </c>
      <c r="G27" s="46" t="s">
        <v>13</v>
      </c>
      <c r="H27" s="51" t="s">
        <v>13</v>
      </c>
      <c r="I27" s="46" t="s">
        <v>13</v>
      </c>
      <c r="J27" s="51" t="s">
        <v>13</v>
      </c>
      <c r="K27" s="47">
        <v>5.0999999999999997E-2</v>
      </c>
      <c r="L27" s="47" t="s">
        <v>98</v>
      </c>
      <c r="M27" s="47">
        <v>0.17</v>
      </c>
      <c r="N27" s="47" t="s">
        <v>114</v>
      </c>
      <c r="O27" s="47" t="s">
        <v>114</v>
      </c>
      <c r="P27" s="47" t="s">
        <v>498</v>
      </c>
      <c r="Q27" s="47" t="s">
        <v>98</v>
      </c>
      <c r="R27" s="47">
        <v>0.16</v>
      </c>
      <c r="S27" s="47" t="s">
        <v>98</v>
      </c>
      <c r="T27" s="47" t="s">
        <v>98</v>
      </c>
      <c r="U27" s="47" t="s">
        <v>98</v>
      </c>
      <c r="V27" s="47" t="s">
        <v>98</v>
      </c>
      <c r="W27" s="47" t="s">
        <v>498</v>
      </c>
      <c r="X27" s="47" t="s">
        <v>98</v>
      </c>
      <c r="Y27" s="47" t="s">
        <v>98</v>
      </c>
      <c r="Z27" s="47" t="s">
        <v>98</v>
      </c>
    </row>
    <row r="28" spans="3:26" ht="15" customHeight="1" x14ac:dyDescent="0.25">
      <c r="C28" s="491" t="s">
        <v>291</v>
      </c>
      <c r="D28" s="492"/>
      <c r="E28" s="492"/>
      <c r="F28" s="136"/>
      <c r="G28" s="135"/>
      <c r="H28" s="136"/>
      <c r="I28" s="135"/>
      <c r="J28" s="136"/>
      <c r="K28" s="129"/>
      <c r="L28" s="129"/>
      <c r="M28" s="129"/>
      <c r="N28" s="129"/>
      <c r="O28" s="129" t="s">
        <v>298</v>
      </c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spans="3:26" ht="15" customHeight="1" x14ac:dyDescent="0.25">
      <c r="C29" s="147" t="s">
        <v>141</v>
      </c>
      <c r="D29" s="36" t="s">
        <v>217</v>
      </c>
      <c r="E29" s="36" t="s">
        <v>217</v>
      </c>
      <c r="F29" s="43" t="s">
        <v>294</v>
      </c>
      <c r="G29" s="36" t="s">
        <v>13</v>
      </c>
      <c r="H29" s="48" t="s">
        <v>13</v>
      </c>
      <c r="I29" s="36" t="s">
        <v>13</v>
      </c>
      <c r="J29" s="48" t="s">
        <v>13</v>
      </c>
      <c r="K29" s="11">
        <v>12000</v>
      </c>
      <c r="L29" s="11" t="s">
        <v>98</v>
      </c>
      <c r="M29" s="11">
        <v>11000</v>
      </c>
      <c r="N29" s="11">
        <v>7700</v>
      </c>
      <c r="O29" s="11">
        <v>7500</v>
      </c>
      <c r="P29" s="61">
        <f t="shared" ref="P29:P30" si="4">ABS(N29-O29)/AVERAGE(N29:O29)</f>
        <v>2.6315789473684209E-2</v>
      </c>
      <c r="Q29" s="11" t="s">
        <v>98</v>
      </c>
      <c r="R29" s="11">
        <v>9800</v>
      </c>
      <c r="S29" s="11" t="s">
        <v>98</v>
      </c>
      <c r="T29" s="11" t="s">
        <v>98</v>
      </c>
      <c r="U29" s="11" t="s">
        <v>98</v>
      </c>
      <c r="V29" s="11" t="s">
        <v>98</v>
      </c>
      <c r="W29" s="11" t="s">
        <v>498</v>
      </c>
      <c r="X29" s="11" t="s">
        <v>98</v>
      </c>
      <c r="Y29" s="11" t="s">
        <v>98</v>
      </c>
      <c r="Z29" s="11" t="s">
        <v>98</v>
      </c>
    </row>
    <row r="30" spans="3:26" ht="15" customHeight="1" x14ac:dyDescent="0.25">
      <c r="C30" s="147" t="s">
        <v>155</v>
      </c>
      <c r="D30" s="36" t="s">
        <v>217</v>
      </c>
      <c r="E30" s="36" t="s">
        <v>217</v>
      </c>
      <c r="F30" s="43" t="s">
        <v>294</v>
      </c>
      <c r="G30" s="36" t="s">
        <v>13</v>
      </c>
      <c r="H30" s="48" t="s">
        <v>13</v>
      </c>
      <c r="I30" s="36" t="s">
        <v>13</v>
      </c>
      <c r="J30" s="48" t="s">
        <v>13</v>
      </c>
      <c r="K30" s="11">
        <v>2200</v>
      </c>
      <c r="L30" s="11" t="s">
        <v>98</v>
      </c>
      <c r="M30" s="11">
        <v>2100</v>
      </c>
      <c r="N30" s="11">
        <v>1300</v>
      </c>
      <c r="O30" s="11">
        <v>1200</v>
      </c>
      <c r="P30" s="61">
        <f t="shared" si="4"/>
        <v>0.08</v>
      </c>
      <c r="Q30" s="11" t="s">
        <v>98</v>
      </c>
      <c r="R30" s="11">
        <v>1800</v>
      </c>
      <c r="S30" s="11" t="s">
        <v>98</v>
      </c>
      <c r="T30" s="11" t="s">
        <v>98</v>
      </c>
      <c r="U30" s="11" t="s">
        <v>98</v>
      </c>
      <c r="V30" s="11" t="s">
        <v>98</v>
      </c>
      <c r="W30" s="11" t="s">
        <v>498</v>
      </c>
      <c r="X30" s="11" t="s">
        <v>98</v>
      </c>
      <c r="Y30" s="11" t="s">
        <v>98</v>
      </c>
      <c r="Z30" s="11" t="s">
        <v>98</v>
      </c>
    </row>
    <row r="31" spans="3:26" ht="16" customHeight="1" x14ac:dyDescent="0.25">
      <c r="C31" s="126" t="s">
        <v>95</v>
      </c>
      <c r="D31" s="18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3:26" ht="34.5" customHeight="1" x14ac:dyDescent="0.25">
      <c r="C32" s="38" t="s">
        <v>40</v>
      </c>
      <c r="D32" s="182"/>
      <c r="E32" s="486" t="s">
        <v>485</v>
      </c>
      <c r="F32" s="486"/>
      <c r="G32" s="486"/>
      <c r="H32" s="486"/>
      <c r="I32" s="486"/>
      <c r="J32" s="486"/>
      <c r="K32" s="58"/>
      <c r="L32" s="239"/>
      <c r="M32" s="239"/>
      <c r="N32" s="327"/>
      <c r="O32" s="1"/>
      <c r="P32" s="1"/>
      <c r="Q32" s="1"/>
      <c r="R32" s="1"/>
      <c r="T32" s="239"/>
      <c r="U32" s="239"/>
      <c r="V32" s="1"/>
      <c r="W32" s="1"/>
      <c r="X32" s="1"/>
      <c r="Y32" s="1"/>
      <c r="Z32" s="1"/>
    </row>
    <row r="33" spans="3:26" ht="39" customHeight="1" x14ac:dyDescent="0.25">
      <c r="C33" s="38" t="s">
        <v>244</v>
      </c>
      <c r="D33" s="182"/>
      <c r="E33" s="486" t="s">
        <v>486</v>
      </c>
      <c r="F33" s="486"/>
      <c r="G33" s="486"/>
      <c r="H33" s="486"/>
      <c r="I33" s="486"/>
      <c r="J33" s="486"/>
      <c r="K33" s="58"/>
      <c r="L33" s="239"/>
      <c r="M33" s="239"/>
      <c r="N33" s="327"/>
      <c r="O33" s="1"/>
      <c r="P33" s="1"/>
      <c r="Q33" s="1"/>
      <c r="R33" s="1"/>
      <c r="T33" s="239"/>
      <c r="U33" s="239"/>
      <c r="V33" s="1"/>
      <c r="W33" s="1"/>
      <c r="X33" s="1"/>
      <c r="Y33" s="1"/>
      <c r="Z33" s="1"/>
    </row>
    <row r="34" spans="3:26" ht="27.75" customHeight="1" x14ac:dyDescent="0.25">
      <c r="C34" s="38" t="s">
        <v>462</v>
      </c>
      <c r="D34" s="182"/>
      <c r="E34" s="486" t="s">
        <v>494</v>
      </c>
      <c r="F34" s="486"/>
      <c r="G34" s="486"/>
      <c r="H34" s="486"/>
      <c r="I34" s="486"/>
      <c r="J34" s="486"/>
      <c r="K34" s="58"/>
      <c r="L34" s="239"/>
      <c r="M34" s="239"/>
      <c r="N34" s="327"/>
      <c r="O34" s="1"/>
      <c r="P34" s="1"/>
      <c r="Q34" s="1"/>
      <c r="R34" s="1"/>
      <c r="T34" s="239"/>
      <c r="U34" s="239"/>
      <c r="V34" s="1"/>
      <c r="W34" s="1"/>
      <c r="X34" s="1"/>
      <c r="Y34" s="1"/>
      <c r="Z34" s="1"/>
    </row>
    <row r="35" spans="3:26" ht="26.25" customHeight="1" x14ac:dyDescent="0.25">
      <c r="C35" s="38" t="s">
        <v>495</v>
      </c>
      <c r="D35" s="182"/>
      <c r="E35" s="486" t="s">
        <v>496</v>
      </c>
      <c r="F35" s="486"/>
      <c r="G35" s="486"/>
      <c r="H35" s="486"/>
      <c r="I35" s="486"/>
      <c r="J35" s="486"/>
      <c r="K35" s="58"/>
      <c r="L35" s="239"/>
      <c r="M35" s="239"/>
      <c r="N35" s="331"/>
      <c r="O35" s="1"/>
      <c r="P35" s="1"/>
      <c r="Q35" s="1"/>
      <c r="R35" s="1"/>
      <c r="T35" s="239"/>
      <c r="U35" s="239"/>
      <c r="V35" s="1"/>
      <c r="W35" s="1"/>
      <c r="X35" s="1"/>
      <c r="Y35" s="1"/>
      <c r="Z35" s="1"/>
    </row>
    <row r="36" spans="3:26" ht="13.5" customHeight="1" x14ac:dyDescent="0.25">
      <c r="C36" s="40" t="s">
        <v>113</v>
      </c>
      <c r="D36" s="41" t="s">
        <v>96</v>
      </c>
      <c r="E36" s="41" t="s">
        <v>489</v>
      </c>
      <c r="F36" s="41"/>
      <c r="G36" s="41"/>
      <c r="H36" s="41"/>
      <c r="I36" s="41"/>
      <c r="J36" s="41"/>
      <c r="K36" s="41"/>
      <c r="L36" s="41"/>
      <c r="M36" s="41"/>
      <c r="N36" s="332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3:26" ht="13.5" customHeight="1" x14ac:dyDescent="0.25">
      <c r="C37" s="60"/>
      <c r="D37" s="41"/>
      <c r="E37" s="182" t="s">
        <v>490</v>
      </c>
      <c r="F37" s="41"/>
      <c r="G37" s="41"/>
      <c r="H37" s="41"/>
      <c r="I37" s="41"/>
      <c r="J37" s="41"/>
      <c r="K37" s="41"/>
      <c r="L37" s="41"/>
      <c r="M37" s="41"/>
      <c r="N37" s="329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3:26" x14ac:dyDescent="0.25">
      <c r="C38" s="4" t="s">
        <v>13</v>
      </c>
      <c r="D38" s="182" t="s">
        <v>97</v>
      </c>
      <c r="E38" s="182" t="s">
        <v>97</v>
      </c>
      <c r="F38" s="182"/>
      <c r="G38" s="182"/>
      <c r="H38" s="182"/>
      <c r="I38" s="182"/>
      <c r="J38" s="182"/>
      <c r="K38" s="182"/>
      <c r="L38" s="182"/>
      <c r="M38" s="182"/>
      <c r="N38" s="330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</row>
    <row r="39" spans="3:26" x14ac:dyDescent="0.25">
      <c r="C39" s="4" t="s">
        <v>98</v>
      </c>
      <c r="D39" s="182" t="s">
        <v>99</v>
      </c>
      <c r="E39" s="182" t="s">
        <v>99</v>
      </c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</row>
    <row r="40" spans="3:26" x14ac:dyDescent="0.25">
      <c r="C40" s="4" t="s">
        <v>15</v>
      </c>
      <c r="D40" s="182" t="s">
        <v>100</v>
      </c>
      <c r="E40" s="182" t="s">
        <v>100</v>
      </c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</row>
    <row r="41" spans="3:26" x14ac:dyDescent="0.25">
      <c r="C41" s="4" t="s">
        <v>1</v>
      </c>
      <c r="D41" s="182"/>
      <c r="E41" s="182" t="s">
        <v>103</v>
      </c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</row>
    <row r="42" spans="3:26" ht="12" x14ac:dyDescent="0.25">
      <c r="C42" s="44" t="s">
        <v>198</v>
      </c>
      <c r="D42" s="182"/>
      <c r="E42" s="182" t="s">
        <v>104</v>
      </c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</row>
    <row r="43" spans="3:26" x14ac:dyDescent="0.25">
      <c r="C43" s="4" t="s">
        <v>101</v>
      </c>
      <c r="D43" s="182"/>
      <c r="E43" s="182" t="s">
        <v>102</v>
      </c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</row>
    <row r="44" spans="3:26" x14ac:dyDescent="0.25">
      <c r="C44" s="62" t="s">
        <v>498</v>
      </c>
      <c r="E44" s="6" t="s">
        <v>499</v>
      </c>
    </row>
  </sheetData>
  <mergeCells count="15">
    <mergeCell ref="J2:J6"/>
    <mergeCell ref="E2:E7"/>
    <mergeCell ref="F2:F7"/>
    <mergeCell ref="G2:G6"/>
    <mergeCell ref="H2:H6"/>
    <mergeCell ref="I2:I6"/>
    <mergeCell ref="E33:J33"/>
    <mergeCell ref="E34:J34"/>
    <mergeCell ref="E35:J35"/>
    <mergeCell ref="C8:E8"/>
    <mergeCell ref="C10:E10"/>
    <mergeCell ref="C15:E15"/>
    <mergeCell ref="C24:E24"/>
    <mergeCell ref="C28:E28"/>
    <mergeCell ref="E32:J32"/>
  </mergeCells>
  <printOptions horizontalCentered="1"/>
  <pageMargins left="0.70866141732283505" right="0.70866141732283505" top="1.69291338582677" bottom="0.74803149606299202" header="0.66929133858267698" footer="0.31496062992126"/>
  <pageSetup paperSize="17" scale="60" fitToWidth="0" fitToHeight="0" orientation="landscape" r:id="rId1"/>
  <headerFooter alignWithMargins="0">
    <oddHeader>&amp;L&amp;"Arial,Bold"&amp;K04+000Table 8
Soil Analytical Results
Petroleum Hydrocarbons&amp;R&amp;G</oddHeader>
    <oddFooter>&amp;L&amp;8&amp;K000000Project No. 102089-002&amp;R&amp;8&amp;P/&amp;N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44"/>
  <sheetViews>
    <sheetView view="pageLayout" topLeftCell="C1" zoomScale="70" zoomScaleNormal="85" zoomScaleSheetLayoutView="85" zoomScalePageLayoutView="70" workbookViewId="0">
      <selection activeCell="C55" sqref="C55"/>
    </sheetView>
  </sheetViews>
  <sheetFormatPr defaultColWidth="8.81640625" defaultRowHeight="11.5" x14ac:dyDescent="0.25"/>
  <cols>
    <col min="1" max="1" width="4.453125" style="6" hidden="1" customWidth="1"/>
    <col min="2" max="2" width="25.7265625" style="6" hidden="1" customWidth="1"/>
    <col min="3" max="3" width="34.54296875" style="6" customWidth="1"/>
    <col min="4" max="4" width="12.7265625" style="6" hidden="1" customWidth="1"/>
    <col min="5" max="5" width="6.7265625" style="6" customWidth="1"/>
    <col min="6" max="6" width="7.54296875" style="6" customWidth="1"/>
    <col min="7" max="7" width="11" style="6" customWidth="1"/>
    <col min="8" max="8" width="10.7265625" style="6" customWidth="1"/>
    <col min="9" max="9" width="13.7265625" style="6" customWidth="1"/>
    <col min="10" max="10" width="12.453125" style="6" customWidth="1"/>
    <col min="11" max="11" width="13.453125" style="6" customWidth="1"/>
    <col min="12" max="12" width="10.54296875" style="6" customWidth="1"/>
    <col min="13" max="13" width="10.453125" style="6" customWidth="1"/>
    <col min="14" max="14" width="11.54296875" style="6" customWidth="1"/>
    <col min="15" max="15" width="13.7265625" style="6" customWidth="1"/>
    <col min="16" max="16" width="4.7265625" style="6" customWidth="1"/>
    <col min="17" max="17" width="10.54296875" style="6" customWidth="1"/>
    <col min="18" max="18" width="12.54296875" style="6" customWidth="1"/>
    <col min="19" max="16384" width="8.81640625" style="6"/>
  </cols>
  <sheetData>
    <row r="1" spans="3:27" s="1" customFormat="1" ht="12" customHeight="1" x14ac:dyDescent="0.25">
      <c r="C1" s="4"/>
      <c r="D1" s="182"/>
      <c r="E1" s="182"/>
      <c r="F1" s="182"/>
      <c r="G1" s="182"/>
      <c r="H1" s="182"/>
      <c r="I1" s="182"/>
      <c r="J1" s="182"/>
    </row>
    <row r="2" spans="3:27" s="1" customFormat="1" ht="15" customHeight="1" x14ac:dyDescent="0.25">
      <c r="C2" s="140" t="s">
        <v>2</v>
      </c>
      <c r="D2" s="260"/>
      <c r="E2" s="489" t="s">
        <v>0</v>
      </c>
      <c r="F2" s="487" t="s">
        <v>101</v>
      </c>
      <c r="G2" s="489" t="s">
        <v>243</v>
      </c>
      <c r="H2" s="489" t="s">
        <v>299</v>
      </c>
      <c r="I2" s="489" t="s">
        <v>492</v>
      </c>
      <c r="J2" s="489" t="s">
        <v>493</v>
      </c>
      <c r="K2" s="145">
        <v>42952</v>
      </c>
      <c r="L2" s="145">
        <v>42952</v>
      </c>
      <c r="M2" s="145">
        <v>42952</v>
      </c>
      <c r="N2" s="145">
        <v>42952</v>
      </c>
      <c r="O2" s="145">
        <v>42952</v>
      </c>
      <c r="P2" s="141"/>
      <c r="Q2" s="145">
        <v>42952</v>
      </c>
      <c r="R2" s="145">
        <v>42952</v>
      </c>
    </row>
    <row r="3" spans="3:27" ht="54" customHeight="1" x14ac:dyDescent="0.25">
      <c r="C3" s="249" t="s">
        <v>3</v>
      </c>
      <c r="D3" s="261"/>
      <c r="E3" s="490"/>
      <c r="F3" s="488"/>
      <c r="G3" s="490"/>
      <c r="H3" s="490"/>
      <c r="I3" s="490"/>
      <c r="J3" s="490"/>
      <c r="K3" s="31" t="s">
        <v>754</v>
      </c>
      <c r="L3" s="31" t="s">
        <v>755</v>
      </c>
      <c r="M3" s="31" t="s">
        <v>756</v>
      </c>
      <c r="N3" s="31" t="s">
        <v>757</v>
      </c>
      <c r="O3" s="31" t="s">
        <v>818</v>
      </c>
      <c r="P3" s="262" t="s">
        <v>497</v>
      </c>
      <c r="Q3" s="31" t="s">
        <v>758</v>
      </c>
      <c r="R3" s="31" t="s">
        <v>759</v>
      </c>
    </row>
    <row r="4" spans="3:27" ht="15" customHeight="1" x14ac:dyDescent="0.3">
      <c r="C4" s="319" t="s">
        <v>785</v>
      </c>
      <c r="D4" s="261"/>
      <c r="E4" s="490"/>
      <c r="F4" s="488"/>
      <c r="G4" s="490"/>
      <c r="H4" s="490"/>
      <c r="I4" s="490"/>
      <c r="J4" s="490"/>
      <c r="K4" s="323" t="s">
        <v>798</v>
      </c>
      <c r="L4" s="323" t="s">
        <v>802</v>
      </c>
      <c r="M4" s="323" t="s">
        <v>804</v>
      </c>
      <c r="N4" s="323" t="s">
        <v>800</v>
      </c>
      <c r="O4" s="323" t="s">
        <v>800</v>
      </c>
      <c r="P4" s="173"/>
      <c r="Q4" s="323" t="s">
        <v>808</v>
      </c>
      <c r="R4" s="323" t="s">
        <v>806</v>
      </c>
    </row>
    <row r="5" spans="3:27" ht="15" customHeight="1" x14ac:dyDescent="0.25">
      <c r="C5" s="320" t="s">
        <v>782</v>
      </c>
      <c r="D5" s="261"/>
      <c r="E5" s="490"/>
      <c r="F5" s="488"/>
      <c r="G5" s="490"/>
      <c r="H5" s="490"/>
      <c r="I5" s="490"/>
      <c r="J5" s="490"/>
      <c r="K5" s="333" t="s">
        <v>799</v>
      </c>
      <c r="L5" s="333" t="s">
        <v>803</v>
      </c>
      <c r="M5" s="333" t="s">
        <v>805</v>
      </c>
      <c r="N5" s="333" t="s">
        <v>801</v>
      </c>
      <c r="O5" s="333" t="s">
        <v>801</v>
      </c>
      <c r="P5" s="262"/>
      <c r="Q5" s="333" t="s">
        <v>809</v>
      </c>
      <c r="R5" s="333" t="s">
        <v>807</v>
      </c>
    </row>
    <row r="6" spans="3:27" ht="15" customHeight="1" x14ac:dyDescent="0.25">
      <c r="C6" s="7" t="s">
        <v>4</v>
      </c>
      <c r="D6" s="261"/>
      <c r="E6" s="490"/>
      <c r="F6" s="488"/>
      <c r="G6" s="490"/>
      <c r="H6" s="490"/>
      <c r="I6" s="490"/>
      <c r="J6" s="490"/>
      <c r="K6" s="252" t="s">
        <v>122</v>
      </c>
      <c r="L6" s="252" t="s">
        <v>122</v>
      </c>
      <c r="M6" s="252" t="s">
        <v>122</v>
      </c>
      <c r="N6" s="252" t="s">
        <v>122</v>
      </c>
      <c r="O6" s="252" t="s">
        <v>122</v>
      </c>
      <c r="P6" s="114"/>
      <c r="Q6" s="252" t="s">
        <v>122</v>
      </c>
      <c r="R6" s="252" t="s">
        <v>122</v>
      </c>
    </row>
    <row r="7" spans="3:27" ht="15" customHeight="1" x14ac:dyDescent="0.25">
      <c r="C7" s="164" t="s">
        <v>5</v>
      </c>
      <c r="D7" s="264"/>
      <c r="E7" s="493"/>
      <c r="F7" s="494"/>
      <c r="G7" s="264"/>
      <c r="H7" s="265"/>
      <c r="I7" s="342"/>
      <c r="J7" s="342"/>
      <c r="K7" s="253" t="s">
        <v>6</v>
      </c>
      <c r="L7" s="253" t="s">
        <v>6</v>
      </c>
      <c r="M7" s="253" t="s">
        <v>6</v>
      </c>
      <c r="N7" s="253" t="s">
        <v>6</v>
      </c>
      <c r="O7" s="253" t="s">
        <v>6</v>
      </c>
      <c r="P7" s="157"/>
      <c r="Q7" s="253" t="s">
        <v>6</v>
      </c>
      <c r="R7" s="253" t="s">
        <v>6</v>
      </c>
    </row>
    <row r="8" spans="3:27" ht="15" customHeight="1" x14ac:dyDescent="0.25">
      <c r="C8" s="158" t="s">
        <v>212</v>
      </c>
      <c r="D8" s="135"/>
      <c r="E8" s="135"/>
      <c r="F8" s="136"/>
      <c r="G8" s="135"/>
      <c r="H8" s="136"/>
      <c r="I8" s="136"/>
      <c r="J8" s="136"/>
      <c r="K8" s="129"/>
      <c r="L8" s="129"/>
      <c r="M8" s="129"/>
      <c r="N8" s="129"/>
      <c r="O8" s="129"/>
      <c r="P8" s="129"/>
      <c r="Q8" s="129"/>
      <c r="R8" s="129"/>
    </row>
    <row r="9" spans="3:27" ht="15" customHeight="1" x14ac:dyDescent="0.25">
      <c r="C9" s="146" t="s">
        <v>215</v>
      </c>
      <c r="D9" s="130"/>
      <c r="E9" s="130" t="s">
        <v>74</v>
      </c>
      <c r="F9" s="131" t="s">
        <v>225</v>
      </c>
      <c r="G9" s="130" t="s">
        <v>13</v>
      </c>
      <c r="H9" s="131" t="s">
        <v>13</v>
      </c>
      <c r="I9" s="131" t="s">
        <v>13</v>
      </c>
      <c r="J9" s="131" t="s">
        <v>13</v>
      </c>
      <c r="K9" s="133">
        <v>12</v>
      </c>
      <c r="L9" s="133">
        <v>9.4</v>
      </c>
      <c r="M9" s="133">
        <v>8.6</v>
      </c>
      <c r="N9" s="133">
        <v>11</v>
      </c>
      <c r="O9" s="133">
        <v>11</v>
      </c>
      <c r="P9" s="174">
        <f>ABS(O9-N9)/AVERAGE(N9:O9)</f>
        <v>0</v>
      </c>
      <c r="Q9" s="133">
        <v>9.8000000000000007</v>
      </c>
      <c r="R9" s="133">
        <v>9.6999999999999993</v>
      </c>
    </row>
    <row r="10" spans="3:27" ht="15" customHeight="1" x14ac:dyDescent="0.25">
      <c r="C10" s="456" t="s">
        <v>213</v>
      </c>
      <c r="D10" s="457"/>
      <c r="E10" s="457"/>
      <c r="F10" s="33"/>
      <c r="G10" s="34"/>
      <c r="H10" s="33"/>
      <c r="I10" s="55"/>
      <c r="J10" s="55"/>
      <c r="K10" s="29"/>
      <c r="L10" s="29"/>
      <c r="M10" s="29"/>
      <c r="N10" s="29"/>
      <c r="O10" s="29"/>
      <c r="P10" s="129"/>
      <c r="Q10" s="29"/>
      <c r="R10" s="29"/>
    </row>
    <row r="11" spans="3:27" ht="15" customHeight="1" x14ac:dyDescent="0.25">
      <c r="C11" s="147" t="s">
        <v>216</v>
      </c>
      <c r="D11" s="36" t="s">
        <v>217</v>
      </c>
      <c r="E11" s="36" t="s">
        <v>217</v>
      </c>
      <c r="F11" s="43" t="s">
        <v>45</v>
      </c>
      <c r="G11" s="23">
        <v>260</v>
      </c>
      <c r="H11" s="43" t="s">
        <v>13</v>
      </c>
      <c r="I11" s="23">
        <v>300</v>
      </c>
      <c r="J11" s="23">
        <v>2800</v>
      </c>
      <c r="K11" s="11">
        <v>36</v>
      </c>
      <c r="L11" s="11">
        <v>21</v>
      </c>
      <c r="M11" s="11">
        <v>23</v>
      </c>
      <c r="N11" s="59">
        <v>440</v>
      </c>
      <c r="O11" s="59">
        <v>490</v>
      </c>
      <c r="P11" s="174">
        <f>ABS(O11-N11)/AVERAGE(N11:O11)</f>
        <v>0.10752688172043011</v>
      </c>
      <c r="Q11" s="91">
        <v>17</v>
      </c>
      <c r="R11" s="11">
        <v>100</v>
      </c>
      <c r="Z11" s="366"/>
      <c r="AA11" s="366"/>
    </row>
    <row r="12" spans="3:27" ht="15" customHeight="1" x14ac:dyDescent="0.25">
      <c r="C12" s="147" t="s">
        <v>218</v>
      </c>
      <c r="D12" s="36" t="s">
        <v>217</v>
      </c>
      <c r="E12" s="36" t="s">
        <v>217</v>
      </c>
      <c r="F12" s="43" t="s">
        <v>66</v>
      </c>
      <c r="G12" s="23">
        <v>1700</v>
      </c>
      <c r="H12" s="43" t="s">
        <v>13</v>
      </c>
      <c r="I12" s="23">
        <v>1700</v>
      </c>
      <c r="J12" s="23">
        <v>3300</v>
      </c>
      <c r="K12" s="11" t="s">
        <v>28</v>
      </c>
      <c r="L12" s="91">
        <v>1500</v>
      </c>
      <c r="M12" s="91">
        <v>1300</v>
      </c>
      <c r="N12" s="11">
        <v>71</v>
      </c>
      <c r="O12" s="11">
        <v>92</v>
      </c>
      <c r="P12" s="174">
        <f t="shared" ref="P12" si="0">ABS(O12-N12)/AVERAGE(N12:O12)</f>
        <v>0.25766871165644173</v>
      </c>
      <c r="Q12" s="59">
        <v>1900</v>
      </c>
      <c r="R12" s="11">
        <v>520</v>
      </c>
      <c r="Z12" s="366"/>
      <c r="AA12" s="366"/>
    </row>
    <row r="13" spans="3:27" ht="15" customHeight="1" x14ac:dyDescent="0.25">
      <c r="C13" s="147" t="s">
        <v>219</v>
      </c>
      <c r="D13" s="36" t="s">
        <v>217</v>
      </c>
      <c r="E13" s="36" t="s">
        <v>217</v>
      </c>
      <c r="F13" s="43" t="s">
        <v>66</v>
      </c>
      <c r="G13" s="23">
        <v>3300</v>
      </c>
      <c r="H13" s="43" t="s">
        <v>13</v>
      </c>
      <c r="I13" s="23">
        <v>1700</v>
      </c>
      <c r="J13" s="23">
        <v>3300</v>
      </c>
      <c r="K13" s="11" t="s">
        <v>28</v>
      </c>
      <c r="L13" s="11">
        <v>1000</v>
      </c>
      <c r="M13" s="11">
        <v>840</v>
      </c>
      <c r="N13" s="11" t="s">
        <v>28</v>
      </c>
      <c r="O13" s="11" t="s">
        <v>28</v>
      </c>
      <c r="P13" s="245" t="s">
        <v>498</v>
      </c>
      <c r="Q13" s="11">
        <v>1400</v>
      </c>
      <c r="R13" s="11">
        <v>270</v>
      </c>
      <c r="Z13" s="366"/>
      <c r="AA13" s="366"/>
    </row>
    <row r="14" spans="3:27" ht="15" customHeight="1" x14ac:dyDescent="0.25">
      <c r="C14" s="147" t="s">
        <v>220</v>
      </c>
      <c r="D14" s="36" t="s">
        <v>217</v>
      </c>
      <c r="E14" s="36" t="s">
        <v>98</v>
      </c>
      <c r="F14" s="43" t="s">
        <v>98</v>
      </c>
      <c r="G14" s="36" t="s">
        <v>13</v>
      </c>
      <c r="H14" s="43" t="s">
        <v>13</v>
      </c>
      <c r="I14" s="43" t="s">
        <v>13</v>
      </c>
      <c r="J14" s="43" t="s">
        <v>13</v>
      </c>
      <c r="K14" s="11" t="s">
        <v>33</v>
      </c>
      <c r="L14" s="11" t="s">
        <v>33</v>
      </c>
      <c r="M14" s="11" t="s">
        <v>33</v>
      </c>
      <c r="N14" s="11" t="s">
        <v>33</v>
      </c>
      <c r="O14" s="11" t="s">
        <v>33</v>
      </c>
      <c r="P14" s="245" t="s">
        <v>498</v>
      </c>
      <c r="Q14" s="11" t="s">
        <v>33</v>
      </c>
      <c r="R14" s="11" t="s">
        <v>33</v>
      </c>
      <c r="Z14" s="366"/>
      <c r="AA14" s="366"/>
    </row>
    <row r="15" spans="3:27" ht="15" customHeight="1" x14ac:dyDescent="0.25">
      <c r="C15" s="456" t="s">
        <v>214</v>
      </c>
      <c r="D15" s="457"/>
      <c r="E15" s="457"/>
      <c r="F15" s="33"/>
      <c r="G15" s="34"/>
      <c r="H15" s="33"/>
      <c r="I15" s="55"/>
      <c r="J15" s="55"/>
      <c r="K15" s="29"/>
      <c r="L15" s="29"/>
      <c r="M15" s="29"/>
      <c r="N15" s="29"/>
      <c r="O15" s="29"/>
      <c r="P15" s="129"/>
      <c r="Q15" s="29"/>
      <c r="R15" s="29"/>
      <c r="Z15" s="366"/>
      <c r="AA15" s="366"/>
    </row>
    <row r="16" spans="3:27" ht="15" customHeight="1" x14ac:dyDescent="0.25">
      <c r="C16" s="147" t="s">
        <v>9</v>
      </c>
      <c r="D16" s="36" t="s">
        <v>217</v>
      </c>
      <c r="E16" s="36" t="s">
        <v>217</v>
      </c>
      <c r="F16" s="43" t="s">
        <v>60</v>
      </c>
      <c r="G16" s="36" t="s">
        <v>13</v>
      </c>
      <c r="H16" s="48" t="s">
        <v>287</v>
      </c>
      <c r="I16" s="57">
        <v>5</v>
      </c>
      <c r="J16" s="57">
        <v>5</v>
      </c>
      <c r="K16" s="11" t="s">
        <v>39</v>
      </c>
      <c r="L16" s="11" t="s">
        <v>39</v>
      </c>
      <c r="M16" s="11" t="s">
        <v>39</v>
      </c>
      <c r="N16" s="49">
        <v>3.7999999999999999E-2</v>
      </c>
      <c r="O16" s="49">
        <v>4.4999999999999998E-2</v>
      </c>
      <c r="P16" s="174">
        <f t="shared" ref="P16:P23" si="1">ABS(O16-N16)/AVERAGE(N16:O16)</f>
        <v>0.16867469879518074</v>
      </c>
      <c r="Q16" s="11" t="s">
        <v>39</v>
      </c>
      <c r="R16" s="11" t="s">
        <v>39</v>
      </c>
      <c r="T16" s="360"/>
      <c r="U16" s="360"/>
      <c r="V16" s="360"/>
      <c r="Z16" s="366"/>
      <c r="AA16" s="366"/>
    </row>
    <row r="17" spans="1:27" ht="15" customHeight="1" x14ac:dyDescent="0.25">
      <c r="C17" s="147" t="s">
        <v>16</v>
      </c>
      <c r="D17" s="36" t="s">
        <v>217</v>
      </c>
      <c r="E17" s="36" t="s">
        <v>217</v>
      </c>
      <c r="F17" s="43" t="s">
        <v>121</v>
      </c>
      <c r="G17" s="36" t="s">
        <v>13</v>
      </c>
      <c r="H17" s="48" t="s">
        <v>158</v>
      </c>
      <c r="I17" s="48">
        <v>0.8</v>
      </c>
      <c r="J17" s="48">
        <v>0.8</v>
      </c>
      <c r="K17" s="11" t="s">
        <v>14</v>
      </c>
      <c r="L17" s="11" t="s">
        <v>14</v>
      </c>
      <c r="M17" s="11" t="s">
        <v>14</v>
      </c>
      <c r="N17" s="11" t="s">
        <v>14</v>
      </c>
      <c r="O17" s="11" t="s">
        <v>14</v>
      </c>
      <c r="P17" s="245" t="s">
        <v>498</v>
      </c>
      <c r="Q17" s="11" t="s">
        <v>14</v>
      </c>
      <c r="R17" s="11" t="s">
        <v>14</v>
      </c>
      <c r="T17" s="360"/>
      <c r="U17" s="360"/>
      <c r="V17" s="360"/>
      <c r="Z17" s="366"/>
      <c r="AA17" s="366"/>
    </row>
    <row r="18" spans="1:27" ht="15" customHeight="1" x14ac:dyDescent="0.25">
      <c r="C18" s="147" t="s">
        <v>17</v>
      </c>
      <c r="D18" s="36" t="s">
        <v>217</v>
      </c>
      <c r="E18" s="36" t="s">
        <v>217</v>
      </c>
      <c r="F18" s="43" t="s">
        <v>117</v>
      </c>
      <c r="G18" s="36" t="s">
        <v>13</v>
      </c>
      <c r="H18" s="48" t="s">
        <v>167</v>
      </c>
      <c r="I18" s="57">
        <v>20</v>
      </c>
      <c r="J18" s="57">
        <v>20</v>
      </c>
      <c r="K18" s="11" t="s">
        <v>37</v>
      </c>
      <c r="L18" s="11" t="s">
        <v>37</v>
      </c>
      <c r="M18" s="11" t="s">
        <v>37</v>
      </c>
      <c r="N18" s="49">
        <v>1.4</v>
      </c>
      <c r="O18" s="49">
        <v>1.6</v>
      </c>
      <c r="P18" s="174">
        <f t="shared" si="1"/>
        <v>0.13333333333333344</v>
      </c>
      <c r="Q18" s="11" t="s">
        <v>37</v>
      </c>
      <c r="R18" s="11" t="s">
        <v>37</v>
      </c>
      <c r="T18" s="360"/>
      <c r="U18" s="360"/>
      <c r="V18" s="360"/>
      <c r="Z18" s="366"/>
      <c r="AA18" s="366"/>
    </row>
    <row r="19" spans="1:27" ht="15" customHeight="1" x14ac:dyDescent="0.25">
      <c r="C19" s="147" t="s">
        <v>221</v>
      </c>
      <c r="D19" s="36" t="s">
        <v>217</v>
      </c>
      <c r="E19" s="36" t="s">
        <v>217</v>
      </c>
      <c r="F19" s="43" t="s">
        <v>162</v>
      </c>
      <c r="G19" s="36" t="s">
        <v>13</v>
      </c>
      <c r="H19" s="48" t="s">
        <v>168</v>
      </c>
      <c r="I19" s="57">
        <v>17</v>
      </c>
      <c r="J19" s="57">
        <v>20</v>
      </c>
      <c r="K19" s="11" t="s">
        <v>238</v>
      </c>
      <c r="L19" s="11" t="s">
        <v>238</v>
      </c>
      <c r="M19" s="11" t="s">
        <v>238</v>
      </c>
      <c r="N19" s="11">
        <v>5.9</v>
      </c>
      <c r="O19" s="11">
        <v>6.6</v>
      </c>
      <c r="P19" s="174">
        <f t="shared" si="1"/>
        <v>0.11199999999999989</v>
      </c>
      <c r="Q19" s="11" t="s">
        <v>238</v>
      </c>
      <c r="R19" s="11" t="s">
        <v>238</v>
      </c>
      <c r="Z19" s="366"/>
      <c r="AA19" s="366"/>
    </row>
    <row r="20" spans="1:27" ht="15" customHeight="1" x14ac:dyDescent="0.25">
      <c r="C20" s="147" t="s">
        <v>222</v>
      </c>
      <c r="D20" s="36" t="s">
        <v>217</v>
      </c>
      <c r="E20" s="36" t="s">
        <v>217</v>
      </c>
      <c r="F20" s="43" t="s">
        <v>162</v>
      </c>
      <c r="G20" s="36" t="s">
        <v>13</v>
      </c>
      <c r="H20" s="43" t="s">
        <v>13</v>
      </c>
      <c r="I20" s="43" t="s">
        <v>13</v>
      </c>
      <c r="J20" s="43" t="s">
        <v>13</v>
      </c>
      <c r="K20" s="11" t="s">
        <v>238</v>
      </c>
      <c r="L20" s="11" t="s">
        <v>238</v>
      </c>
      <c r="M20" s="11" t="s">
        <v>238</v>
      </c>
      <c r="N20" s="11">
        <v>3.3</v>
      </c>
      <c r="O20" s="11">
        <v>3.7</v>
      </c>
      <c r="P20" s="174">
        <f t="shared" si="1"/>
        <v>0.11428571428571439</v>
      </c>
      <c r="Q20" s="11" t="s">
        <v>238</v>
      </c>
      <c r="R20" s="11" t="s">
        <v>238</v>
      </c>
      <c r="Z20" s="366"/>
      <c r="AA20" s="366"/>
    </row>
    <row r="21" spans="1:27" ht="15" customHeight="1" x14ac:dyDescent="0.25">
      <c r="C21" s="147" t="s">
        <v>19</v>
      </c>
      <c r="D21" s="36" t="s">
        <v>217</v>
      </c>
      <c r="E21" s="36" t="s">
        <v>217</v>
      </c>
      <c r="F21" s="43" t="s">
        <v>121</v>
      </c>
      <c r="G21" s="36" t="s">
        <v>13</v>
      </c>
      <c r="H21" s="43" t="s">
        <v>13</v>
      </c>
      <c r="I21" s="43" t="s">
        <v>13</v>
      </c>
      <c r="J21" s="43" t="s">
        <v>13</v>
      </c>
      <c r="K21" s="11" t="s">
        <v>14</v>
      </c>
      <c r="L21" s="11" t="s">
        <v>14</v>
      </c>
      <c r="M21" s="11" t="s">
        <v>14</v>
      </c>
      <c r="N21" s="11">
        <v>2.6</v>
      </c>
      <c r="O21" s="11">
        <v>2.9</v>
      </c>
      <c r="P21" s="174">
        <f t="shared" si="1"/>
        <v>0.10909090909090903</v>
      </c>
      <c r="Q21" s="11" t="s">
        <v>14</v>
      </c>
      <c r="R21" s="11" t="s">
        <v>14</v>
      </c>
      <c r="Z21" s="366"/>
      <c r="AA21" s="366"/>
    </row>
    <row r="22" spans="1:27" ht="15" customHeight="1" x14ac:dyDescent="0.25">
      <c r="C22" s="147" t="s">
        <v>223</v>
      </c>
      <c r="D22" s="36" t="s">
        <v>217</v>
      </c>
      <c r="E22" s="36" t="s">
        <v>217</v>
      </c>
      <c r="F22" s="43" t="s">
        <v>61</v>
      </c>
      <c r="G22" s="36" t="s">
        <v>42</v>
      </c>
      <c r="H22" s="43" t="s">
        <v>13</v>
      </c>
      <c r="I22" s="23">
        <v>300</v>
      </c>
      <c r="J22" s="23">
        <v>2800</v>
      </c>
      <c r="K22" s="11" t="s">
        <v>21</v>
      </c>
      <c r="L22" s="11" t="s">
        <v>21</v>
      </c>
      <c r="M22" s="11" t="s">
        <v>21</v>
      </c>
      <c r="N22" s="59">
        <v>830</v>
      </c>
      <c r="O22" s="59">
        <v>840</v>
      </c>
      <c r="P22" s="174">
        <f t="shared" si="1"/>
        <v>1.1976047904191617E-2</v>
      </c>
      <c r="Q22" s="11" t="s">
        <v>21</v>
      </c>
      <c r="R22" s="11" t="s">
        <v>21</v>
      </c>
      <c r="Z22" s="366"/>
      <c r="AA22" s="366"/>
    </row>
    <row r="23" spans="1:27" ht="15" customHeight="1" x14ac:dyDescent="0.25">
      <c r="C23" s="147" t="s">
        <v>224</v>
      </c>
      <c r="D23" s="36" t="s">
        <v>217</v>
      </c>
      <c r="E23" s="36" t="s">
        <v>217</v>
      </c>
      <c r="F23" s="43" t="s">
        <v>61</v>
      </c>
      <c r="G23" s="36" t="s">
        <v>42</v>
      </c>
      <c r="H23" s="43" t="s">
        <v>13</v>
      </c>
      <c r="I23" s="23">
        <v>300</v>
      </c>
      <c r="J23" s="23">
        <v>2800</v>
      </c>
      <c r="K23" s="11" t="s">
        <v>21</v>
      </c>
      <c r="L23" s="11" t="s">
        <v>21</v>
      </c>
      <c r="M23" s="11" t="s">
        <v>21</v>
      </c>
      <c r="N23" s="59">
        <v>840</v>
      </c>
      <c r="O23" s="59">
        <v>850</v>
      </c>
      <c r="P23" s="174">
        <f t="shared" si="1"/>
        <v>1.1834319526627219E-2</v>
      </c>
      <c r="Q23" s="11" t="s">
        <v>21</v>
      </c>
      <c r="R23" s="11" t="s">
        <v>21</v>
      </c>
      <c r="Z23" s="366"/>
      <c r="AA23" s="366"/>
    </row>
    <row r="24" spans="1:27" ht="15" customHeight="1" x14ac:dyDescent="0.25">
      <c r="C24" s="456" t="s">
        <v>291</v>
      </c>
      <c r="D24" s="457"/>
      <c r="E24" s="457"/>
      <c r="F24" s="33"/>
      <c r="G24" s="34"/>
      <c r="H24" s="33"/>
      <c r="I24" s="55"/>
      <c r="J24" s="55"/>
      <c r="K24" s="29"/>
      <c r="L24" s="29"/>
      <c r="M24" s="29"/>
      <c r="N24" s="29"/>
      <c r="O24" s="29"/>
      <c r="P24" s="129"/>
      <c r="Q24" s="29"/>
      <c r="R24" s="29"/>
    </row>
    <row r="25" spans="1:27" ht="15" customHeight="1" x14ac:dyDescent="0.25">
      <c r="C25" s="147" t="s">
        <v>292</v>
      </c>
      <c r="D25" s="36" t="s">
        <v>217</v>
      </c>
      <c r="E25" s="36" t="s">
        <v>217</v>
      </c>
      <c r="F25" s="43" t="s">
        <v>294</v>
      </c>
      <c r="G25" s="36" t="s">
        <v>13</v>
      </c>
      <c r="H25" s="48" t="s">
        <v>13</v>
      </c>
      <c r="I25" s="36" t="s">
        <v>13</v>
      </c>
      <c r="J25" s="48" t="s">
        <v>13</v>
      </c>
      <c r="K25" s="11" t="s">
        <v>295</v>
      </c>
      <c r="L25" s="11" t="s">
        <v>98</v>
      </c>
      <c r="M25" s="11">
        <v>10</v>
      </c>
      <c r="N25" s="11" t="s">
        <v>295</v>
      </c>
      <c r="O25" s="11" t="s">
        <v>295</v>
      </c>
      <c r="P25" s="245" t="s">
        <v>498</v>
      </c>
      <c r="Q25" s="11" t="s">
        <v>98</v>
      </c>
      <c r="R25" s="11">
        <v>20</v>
      </c>
    </row>
    <row r="26" spans="1:27" ht="15" customHeight="1" x14ac:dyDescent="0.25">
      <c r="C26" s="147" t="s">
        <v>293</v>
      </c>
      <c r="D26" s="36" t="s">
        <v>217</v>
      </c>
      <c r="E26" s="36" t="s">
        <v>217</v>
      </c>
      <c r="F26" s="43" t="s">
        <v>294</v>
      </c>
      <c r="G26" s="36" t="s">
        <v>13</v>
      </c>
      <c r="H26" s="48" t="s">
        <v>13</v>
      </c>
      <c r="I26" s="36" t="s">
        <v>13</v>
      </c>
      <c r="J26" s="48" t="s">
        <v>13</v>
      </c>
      <c r="K26" s="11" t="s">
        <v>98</v>
      </c>
      <c r="L26" s="11" t="s">
        <v>98</v>
      </c>
      <c r="M26" s="11" t="s">
        <v>98</v>
      </c>
      <c r="N26" s="11" t="s">
        <v>98</v>
      </c>
      <c r="O26" s="11" t="s">
        <v>98</v>
      </c>
      <c r="P26" s="245" t="s">
        <v>98</v>
      </c>
      <c r="Q26" s="11" t="s">
        <v>98</v>
      </c>
      <c r="R26" s="11" t="s">
        <v>98</v>
      </c>
    </row>
    <row r="27" spans="1:27" ht="15" customHeight="1" x14ac:dyDescent="0.25">
      <c r="C27" s="175" t="s">
        <v>297</v>
      </c>
      <c r="D27" s="46" t="s">
        <v>217</v>
      </c>
      <c r="E27" s="46" t="s">
        <v>74</v>
      </c>
      <c r="F27" s="51" t="s">
        <v>124</v>
      </c>
      <c r="G27" s="46" t="s">
        <v>13</v>
      </c>
      <c r="H27" s="51" t="s">
        <v>13</v>
      </c>
      <c r="I27" s="46" t="s">
        <v>13</v>
      </c>
      <c r="J27" s="51" t="s">
        <v>13</v>
      </c>
      <c r="K27" s="47">
        <v>2.9000000000000001E-2</v>
      </c>
      <c r="L27" s="47" t="s">
        <v>98</v>
      </c>
      <c r="M27" s="246">
        <v>0.12</v>
      </c>
      <c r="N27" s="326">
        <v>6.7000000000000004E-2</v>
      </c>
      <c r="O27" s="326">
        <v>7.4999999999999997E-2</v>
      </c>
      <c r="P27" s="325">
        <f t="shared" ref="P27" si="2">ABS(O27-N27)/AVERAGE(N27:O27)</f>
        <v>0.11267605633802806</v>
      </c>
      <c r="Q27" s="47" t="s">
        <v>98</v>
      </c>
      <c r="R27" s="246">
        <v>0.1</v>
      </c>
      <c r="T27" s="367"/>
    </row>
    <row r="28" spans="1:27" ht="15" customHeight="1" x14ac:dyDescent="0.25">
      <c r="A28" s="324"/>
      <c r="B28" s="324"/>
      <c r="C28" s="491" t="s">
        <v>291</v>
      </c>
      <c r="D28" s="492"/>
      <c r="E28" s="492"/>
      <c r="F28" s="136"/>
      <c r="G28" s="135"/>
      <c r="H28" s="136"/>
      <c r="I28" s="135"/>
      <c r="J28" s="136"/>
      <c r="K28" s="129"/>
      <c r="L28" s="129"/>
      <c r="M28" s="129"/>
      <c r="N28" s="129"/>
      <c r="O28" s="129"/>
      <c r="P28" s="129"/>
      <c r="Q28" s="129"/>
      <c r="R28" s="129"/>
      <c r="T28" s="360"/>
    </row>
    <row r="29" spans="1:27" ht="15" customHeight="1" x14ac:dyDescent="0.25">
      <c r="C29" s="146" t="s">
        <v>141</v>
      </c>
      <c r="D29" s="130" t="s">
        <v>217</v>
      </c>
      <c r="E29" s="130" t="s">
        <v>217</v>
      </c>
      <c r="F29" s="131" t="s">
        <v>294</v>
      </c>
      <c r="G29" s="130" t="s">
        <v>13</v>
      </c>
      <c r="H29" s="132" t="s">
        <v>13</v>
      </c>
      <c r="I29" s="130" t="s">
        <v>13</v>
      </c>
      <c r="J29" s="132" t="s">
        <v>13</v>
      </c>
      <c r="K29" s="133">
        <v>7900</v>
      </c>
      <c r="L29" s="133" t="s">
        <v>98</v>
      </c>
      <c r="M29" s="133">
        <v>9900</v>
      </c>
      <c r="N29" s="133">
        <v>9200</v>
      </c>
      <c r="O29" s="133">
        <v>9400</v>
      </c>
      <c r="P29" s="174">
        <f t="shared" ref="P29:P30" si="3">ABS(O29-N29)/AVERAGE(N29:O29)</f>
        <v>2.1505376344086023E-2</v>
      </c>
      <c r="Q29" s="133" t="s">
        <v>98</v>
      </c>
      <c r="R29" s="133">
        <v>9700</v>
      </c>
      <c r="T29" s="366"/>
    </row>
    <row r="30" spans="1:27" ht="15" customHeight="1" x14ac:dyDescent="0.25">
      <c r="C30" s="147" t="s">
        <v>155</v>
      </c>
      <c r="D30" s="36" t="s">
        <v>217</v>
      </c>
      <c r="E30" s="36" t="s">
        <v>217</v>
      </c>
      <c r="F30" s="43" t="s">
        <v>294</v>
      </c>
      <c r="G30" s="36" t="s">
        <v>13</v>
      </c>
      <c r="H30" s="48" t="s">
        <v>13</v>
      </c>
      <c r="I30" s="36" t="s">
        <v>13</v>
      </c>
      <c r="J30" s="48" t="s">
        <v>13</v>
      </c>
      <c r="K30" s="11">
        <v>1400</v>
      </c>
      <c r="L30" s="11" t="s">
        <v>98</v>
      </c>
      <c r="M30" s="11">
        <v>1700</v>
      </c>
      <c r="N30" s="11">
        <v>1600</v>
      </c>
      <c r="O30" s="11">
        <v>1600</v>
      </c>
      <c r="P30" s="174">
        <f t="shared" si="3"/>
        <v>0</v>
      </c>
      <c r="Q30" s="11" t="s">
        <v>98</v>
      </c>
      <c r="R30" s="11">
        <v>1600</v>
      </c>
      <c r="T30" s="366"/>
    </row>
    <row r="31" spans="1:27" ht="16" customHeight="1" x14ac:dyDescent="0.25">
      <c r="C31" s="126" t="s">
        <v>95</v>
      </c>
      <c r="D31" s="3"/>
      <c r="E31" s="1"/>
      <c r="F31" s="1"/>
      <c r="G31" s="1"/>
      <c r="H31" s="1"/>
      <c r="I31" s="1"/>
      <c r="J31" s="1"/>
      <c r="K31" s="1"/>
      <c r="L31" s="1"/>
      <c r="M31" s="343"/>
      <c r="N31" s="1"/>
      <c r="O31" s="1"/>
      <c r="P31" s="1"/>
      <c r="Q31" s="1"/>
      <c r="R31" s="1"/>
    </row>
    <row r="32" spans="1:27" ht="34.5" customHeight="1" x14ac:dyDescent="0.25">
      <c r="C32" s="38" t="s">
        <v>40</v>
      </c>
      <c r="D32" s="3"/>
      <c r="E32" s="486" t="s">
        <v>485</v>
      </c>
      <c r="F32" s="486"/>
      <c r="G32" s="486"/>
      <c r="H32" s="486"/>
      <c r="I32" s="486"/>
      <c r="J32" s="486"/>
      <c r="K32" s="58"/>
      <c r="L32" s="32"/>
      <c r="M32" s="328"/>
      <c r="N32" s="1"/>
      <c r="O32" s="1"/>
      <c r="P32" s="1"/>
      <c r="Q32" s="1"/>
      <c r="R32" s="1"/>
    </row>
    <row r="33" spans="3:18" ht="39" customHeight="1" x14ac:dyDescent="0.25">
      <c r="C33" s="38" t="s">
        <v>244</v>
      </c>
      <c r="D33" s="3"/>
      <c r="E33" s="486" t="s">
        <v>486</v>
      </c>
      <c r="F33" s="486"/>
      <c r="G33" s="486"/>
      <c r="H33" s="486"/>
      <c r="I33" s="486"/>
      <c r="J33" s="486"/>
      <c r="K33" s="58"/>
      <c r="L33" s="32"/>
      <c r="M33" s="328"/>
      <c r="N33" s="1"/>
      <c r="O33" s="1"/>
      <c r="P33" s="1"/>
      <c r="Q33" s="1"/>
      <c r="R33" s="1"/>
    </row>
    <row r="34" spans="3:18" ht="27.75" customHeight="1" x14ac:dyDescent="0.25">
      <c r="C34" s="38" t="s">
        <v>462</v>
      </c>
      <c r="D34" s="3"/>
      <c r="E34" s="486" t="s">
        <v>494</v>
      </c>
      <c r="F34" s="486"/>
      <c r="G34" s="486"/>
      <c r="H34" s="486"/>
      <c r="I34" s="486"/>
      <c r="J34" s="486"/>
      <c r="K34" s="58"/>
      <c r="L34" s="54"/>
      <c r="M34" s="328"/>
      <c r="N34" s="1"/>
      <c r="O34" s="1"/>
      <c r="P34" s="1"/>
      <c r="Q34" s="1"/>
      <c r="R34" s="1"/>
    </row>
    <row r="35" spans="3:18" ht="26.25" customHeight="1" x14ac:dyDescent="0.25">
      <c r="C35" s="38" t="s">
        <v>495</v>
      </c>
      <c r="D35" s="3"/>
      <c r="E35" s="486" t="s">
        <v>496</v>
      </c>
      <c r="F35" s="486"/>
      <c r="G35" s="486"/>
      <c r="H35" s="486"/>
      <c r="I35" s="486"/>
      <c r="J35" s="486"/>
      <c r="K35" s="58"/>
      <c r="L35" s="54"/>
      <c r="M35" s="328"/>
      <c r="N35" s="1"/>
      <c r="O35" s="1"/>
      <c r="P35" s="1"/>
      <c r="Q35" s="1"/>
      <c r="R35" s="1"/>
    </row>
    <row r="36" spans="3:18" ht="13.5" customHeight="1" x14ac:dyDescent="0.25">
      <c r="C36" s="40" t="s">
        <v>113</v>
      </c>
      <c r="D36" s="41" t="s">
        <v>96</v>
      </c>
      <c r="E36" s="41" t="s">
        <v>489</v>
      </c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3:18" ht="13.5" customHeight="1" x14ac:dyDescent="0.25">
      <c r="C37" s="60"/>
      <c r="D37" s="41"/>
      <c r="E37" s="3" t="s">
        <v>490</v>
      </c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3:18" x14ac:dyDescent="0.25">
      <c r="C38" s="4" t="s">
        <v>13</v>
      </c>
      <c r="D38" s="3" t="s">
        <v>97</v>
      </c>
      <c r="E38" s="3" t="s">
        <v>97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3:18" x14ac:dyDescent="0.25">
      <c r="C39" s="4" t="s">
        <v>98</v>
      </c>
      <c r="D39" s="3" t="s">
        <v>99</v>
      </c>
      <c r="E39" s="3" t="s">
        <v>99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3:18" x14ac:dyDescent="0.25">
      <c r="C40" s="4" t="s">
        <v>15</v>
      </c>
      <c r="D40" s="3" t="s">
        <v>100</v>
      </c>
      <c r="E40" s="3" t="s">
        <v>100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3:18" x14ac:dyDescent="0.25">
      <c r="C41" s="4" t="s">
        <v>1</v>
      </c>
      <c r="D41" s="3"/>
      <c r="E41" s="3" t="s">
        <v>103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3:18" ht="12" x14ac:dyDescent="0.25">
      <c r="C42" s="44" t="s">
        <v>198</v>
      </c>
      <c r="D42" s="3"/>
      <c r="E42" s="3" t="s">
        <v>104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3:18" x14ac:dyDescent="0.25">
      <c r="C43" s="4" t="s">
        <v>101</v>
      </c>
      <c r="D43" s="3"/>
      <c r="E43" s="3" t="s">
        <v>102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3:18" x14ac:dyDescent="0.25">
      <c r="C44" s="62" t="s">
        <v>498</v>
      </c>
      <c r="E44" s="6" t="s">
        <v>499</v>
      </c>
    </row>
  </sheetData>
  <mergeCells count="14">
    <mergeCell ref="G2:G6"/>
    <mergeCell ref="E34:J34"/>
    <mergeCell ref="E35:J35"/>
    <mergeCell ref="E33:J33"/>
    <mergeCell ref="I2:I6"/>
    <mergeCell ref="J2:J6"/>
    <mergeCell ref="E32:J32"/>
    <mergeCell ref="C10:E10"/>
    <mergeCell ref="C15:E15"/>
    <mergeCell ref="H2:H6"/>
    <mergeCell ref="C24:E24"/>
    <mergeCell ref="C28:E28"/>
    <mergeCell ref="E2:E7"/>
    <mergeCell ref="F2:F7"/>
  </mergeCells>
  <printOptions horizontalCentered="1"/>
  <pageMargins left="0.70866141732283505" right="0.70866141732283505" top="1.69291338582677" bottom="0.74803149606299202" header="0.66929133858267698" footer="0.31496062992126"/>
  <pageSetup paperSize="17" scale="43" fitToHeight="0" orientation="landscape" r:id="rId1"/>
  <headerFooter alignWithMargins="0">
    <oddHeader>&amp;L&amp;"Arial,Bold"&amp;K04+000Table 8
Soil Analytical Results
Petroleum Hydrocarbons (PHCs)&amp;R&amp;G</oddHeader>
    <oddFooter>&amp;L&amp;8&amp;K000000Project No. 102089-002&amp;R&amp;8&amp;P/&amp;N</oddFooter>
  </headerFooter>
  <ignoredErrors>
    <ignoredError sqref="P9 P11:P12 P27 P29:P30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5836388195747833855717EA49C1B" ma:contentTypeVersion="4" ma:contentTypeDescription="Create a new document." ma:contentTypeScope="" ma:versionID="95badc353c984a85c2d1d5e8c8b52f7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96ba11fc0b0f11135d6dc28d8a2ff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C67194-F9F0-40ED-B842-92A516600E8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E33970B-7642-4238-B8D2-CE35B089B5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C9E6A6A-93B4-4CB0-8525-80E3CE2F5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Monitoring Table</vt:lpstr>
      <vt:lpstr>Apron_GW_PHCs</vt:lpstr>
      <vt:lpstr>Apron_GW_PAH</vt:lpstr>
      <vt:lpstr>Apron_GW_Inorganics </vt:lpstr>
      <vt:lpstr>Apron_GW_Misc</vt:lpstr>
      <vt:lpstr>Apron_Sump_water</vt:lpstr>
      <vt:lpstr>Apron_PFOS_water</vt:lpstr>
      <vt:lpstr>Apron_Soil_2016</vt:lpstr>
      <vt:lpstr>Apron_Soil_2017</vt:lpstr>
      <vt:lpstr>Apron_PFOS_Soil</vt:lpstr>
      <vt:lpstr>PFOS soil QAQC</vt:lpstr>
      <vt:lpstr>Apron_PFOS_Soil!Print_Area</vt:lpstr>
      <vt:lpstr>Apron_PFOS_water!Print_Area</vt:lpstr>
      <vt:lpstr>'Apron_GW_Inorganics '!Print_Titles</vt:lpstr>
      <vt:lpstr>Apron_GW_Misc!Print_Titles</vt:lpstr>
      <vt:lpstr>Apron_GW_PAH!Print_Titles</vt:lpstr>
      <vt:lpstr>Apron_GW_PHCs!Print_Titles</vt:lpstr>
      <vt:lpstr>Apron_Soil_2016!Print_Titles</vt:lpstr>
      <vt:lpstr>Apron_Soil_2017!Print_Titles</vt:lpstr>
      <vt:lpstr>Apron_Sump_water!Print_Titles</vt:lpstr>
      <vt:lpstr>'Monitoring Table'!Print_Titles</vt:lpstr>
    </vt:vector>
  </TitlesOfParts>
  <Company>Arcadis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Fletcher</dc:creator>
  <cp:lastModifiedBy>mlynds</cp:lastModifiedBy>
  <cp:lastPrinted>2017-11-30T19:39:06Z</cp:lastPrinted>
  <dcterms:created xsi:type="dcterms:W3CDTF">2002-05-28T14:12:38Z</dcterms:created>
  <dcterms:modified xsi:type="dcterms:W3CDTF">2018-02-22T13:10:44Z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0x0101007A75836388195747833855717EA49C1B</vt:lpwstr>
  </property>
</Properties>
</file>