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Licensing\PR MAIN\2 MINING MILLING\2A\2AM - Mining\2AM-BRP1831 Sabina\3 TECH\D CONST&amp;OPER\"/>
    </mc:Choice>
  </mc:AlternateContent>
  <bookViews>
    <workbookView xWindow="0" yWindow="0" windowWidth="28800" windowHeight="12300"/>
  </bookViews>
  <sheets>
    <sheet name="Comment Responses" sheetId="10" r:id="rId1"/>
    <sheet name="CP" sheetId="9" state="hidden" r:id="rId2"/>
  </sheets>
  <definedNames>
    <definedName name="_Ref448211355" localSheetId="1">CP!$B$3</definedName>
    <definedName name="_Ref57187735" localSheetId="1">CP!$B$11</definedName>
    <definedName name="lstDocuments">#REF!</definedName>
    <definedName name="_xlnm.Print_Area" localSheetId="0">'Comment Responses'!$A$2:$D$14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9" l="1"/>
  <c r="G10" i="9"/>
  <c r="E16" i="9"/>
  <c r="E9" i="9"/>
  <c r="C8" i="9"/>
  <c r="C16" i="9"/>
  <c r="C9" i="9"/>
</calcChain>
</file>

<file path=xl/sharedStrings.xml><?xml version="1.0" encoding="utf-8"?>
<sst xmlns="http://schemas.openxmlformats.org/spreadsheetml/2006/main" count="74" uniqueCount="65">
  <si>
    <t>Subject/Topic</t>
  </si>
  <si>
    <t>WRSA</t>
  </si>
  <si>
    <t>Footprint (ha)</t>
  </si>
  <si>
    <t>Height (m)</t>
  </si>
  <si>
    <t>Tonnage (Mt)</t>
  </si>
  <si>
    <t>Umwelt</t>
  </si>
  <si>
    <t>Llama</t>
  </si>
  <si>
    <t>Echo</t>
  </si>
  <si>
    <t>TSF WRSA</t>
  </si>
  <si>
    <t>WRSA Dimensions - Type A Water Licene</t>
  </si>
  <si>
    <t>WRSA Dimensions - 2020 Modification Package</t>
  </si>
  <si>
    <t>~</t>
  </si>
  <si>
    <t>TOTAL</t>
  </si>
  <si>
    <t>KIA-1</t>
  </si>
  <si>
    <t>KIA-2</t>
  </si>
  <si>
    <t>KIA-3</t>
  </si>
  <si>
    <t>KIA-4</t>
  </si>
  <si>
    <t>KIA-5</t>
  </si>
  <si>
    <t>KIA-6</t>
  </si>
  <si>
    <t>KIA-7</t>
  </si>
  <si>
    <t>Metal Leaching Characteristics</t>
  </si>
  <si>
    <t>Thermal Loading/Pond Intent</t>
  </si>
  <si>
    <t>Compliance with Water MP</t>
  </si>
  <si>
    <t>ARD Sampling Frequency</t>
  </si>
  <si>
    <t>Geochemical Characterization Reference</t>
  </si>
  <si>
    <t>CIRNAC-1</t>
  </si>
  <si>
    <t>CIRNAC-2</t>
  </si>
  <si>
    <t>CIRNAC-3</t>
  </si>
  <si>
    <t>CIRNAC-4</t>
  </si>
  <si>
    <t>Water Licence Requirements</t>
  </si>
  <si>
    <t>Quarry Rock at the Goose Property</t>
  </si>
  <si>
    <t>Quarry Monitoring</t>
  </si>
  <si>
    <t>Construction Materials Specifications</t>
  </si>
  <si>
    <t>ROM vs. ROQ</t>
  </si>
  <si>
    <t>TC No</t>
  </si>
  <si>
    <t>Detailed Review Comment</t>
  </si>
  <si>
    <t>With regards to the liner, it is understood that the pond will likely be empty for most of the time and therefore, the liner is directly exposed to atmospheric conditions. This will result in significant thermal loads on the liner. The design report does not provide details on the assumed thermal loads nor how those are addressed during construction.</t>
  </si>
  <si>
    <t>The Water Licence No. 2AM-BRP1831 (Part D, Item 2c) requires the Project to outline the acid rock drainage (ARD) and metal leaching (ML) characteristics of waste rock and fill anticipated to be used in construction. However, the design report discusses ARD only, without mention of ML characteristics of design criteria.</t>
  </si>
  <si>
    <t>The proposed sampling frequency used to confirm that the material is not potentially acid generating (NPAG; as defined by neutralization potential ratio (NPR) values &gt; 3 or total S &lt;0.15% S), is likely too low. On page 3-3, Sacre-Davey state one sample for every 100,000 tonnes material mined from NPAG areas within the quarries would undergo confirmatory sampling (for geochemical assessment). The document notes in Section 4.1 Table 2 (page 4-5) that 12,000 m3 of fill material is estimated to be used, which would equate to only one confirmatory sample. BGC suggests the sample frequency for confirmatory sampling should allow for a statistically defensible dataset at a minimum (i.e., minimum of 3 and up to 10).</t>
  </si>
  <si>
    <t>Section 4.2 (page 4-5) states that preliminary geochemical characterization of the Run-of- Quarry (ROQ) material to be used for construction was completed and showed a “negligible potential for ML/ARD”. The same section states that further testing was conducted in 2018 and “results reported low Sulphur content and ARD potential”. The document does not provide the details/data nor are references provided to support these statements.</t>
  </si>
  <si>
    <t>The description of fill material and criteria in Sections 4.2.1 to 4.2.3 (page 4-5 to 4-6) is inconsistent with the language in earlier sections, whereby these sections describe ideal material as non-acid generating material and earlier sections (e.g., Section 3.3, page 3-2) describe material as NPAG. It is unclear if these classifications reference the same geochemical criteria.</t>
  </si>
  <si>
    <t>It is not clear if Run-of-Mine (ROM) material will also be considered for construction of the emergency pond as Sacre-Davey uses “ROM (or ROQ)” in the drawing legend, but only state ROM In the detailed cross sections. If ROM is to be used, the criteria to be used to define its suitability for construction should be provided.</t>
  </si>
  <si>
    <t>KIA-8</t>
  </si>
  <si>
    <t>Finally, it is important to note that the pond overflow system will require maintenance in order to be ready if required. It is expected that snow will accumulate within the culvert. It may freeze in situ and clog the system for an extended period of the year, depending on the spring and summer temperatures. Sabina should have the capacity to steam the pipe if too much snow were to accumulate and freeze. In addition, a 600 mm culvert is proposed for the overflow system, which small for a culvert in the Arctic. However, if proper maintenance protocols are followed, this culvert size should be manageable, in particular as the whole system is only used as an emergency pond.</t>
  </si>
  <si>
    <t>Culvert Maintenance</t>
  </si>
  <si>
    <t>Sabina Response</t>
  </si>
  <si>
    <t>CIRNAC recommends that the proponent provide further information specifically;
 Details and calculations on the total volumes held within the plant that may at anyone time be constituent to an emergency discharge and provide surety that the capacity of the pond is 110% more than the total volume that could be discharged at any one time.
 Further, CIRNAC seeks clarity on how precipitation events and/or other volumes of water that may accumulate within the Emergency Discharge Pond will be treated/transferred to maintain the required 110% capacity within the pond
CIRNAC also recommends that the site water management plan be updated to include the new pond once constructed to ensure continuity and consistency with how water is managed within the footprint of the mine site.</t>
  </si>
  <si>
    <t>CIRNAC recommends that Sabina Gold and Silver Corp provide clarity on how these volumes will be recorded and subsequently calculate and provide details on what testing is done on an ongoing basis to substantiate their operational plans.</t>
  </si>
  <si>
    <t>CIRNAC recommends that the Licensee provided the corrected paragraph to the Nunavut Water Board as an addendum to be added to the submitted document.</t>
  </si>
  <si>
    <t>Referencing Error</t>
  </si>
  <si>
    <t>CIRNAC recommends that the Licensee, in addition to providing the KIA and NIRB site-specific quarry operation and management plans at least 30 days prior to the use of borrow or quarry sites, include in this distribution list the Nunavut Water Board as these plans may be subject to review or simply annexed to the existing plans on file.</t>
  </si>
  <si>
    <t>Sabina acknowledges this request and confirms that all site-specific quarry operation and management information will be included with the Annual Report provided to the Nunavut Water Board as required by Part B, Item 2 of the Type A Water Licence (2AM-BRP1831).</t>
  </si>
  <si>
    <t>Sabina clarifies that supporting information associated with Project geochemistry was submitted in the Geochemical Characterization Report (Appendix E-3) as part of the  Type A Water Licence submission in October 2017.</t>
  </si>
  <si>
    <t xml:space="preserve">Sabina clarifies that all references to non-potentially acid generating material and NPAG material are synonymous and the terms are intended to be used interchangeably. Sabina confirms that the geochemical criteria outlined in Section 3.3 (page 3-2) of this report will apply to all references of non-potentially acid generating (NPAG) material. </t>
  </si>
  <si>
    <t>Sabina clarifies that the terms Run-of-Mine (ROM) material and Run-of-Quarry (ROQ) material are synonymous and are intended to be used interchangeably. As such, ROQ criteria (Section 4.2.3, page 4-6) used to define material suitability for construction will be consistently applied to both references of ROQ and ROM material in this report.</t>
  </si>
  <si>
    <t>Sabina acknowledges this request and confirms that Section 4.2 of this report will be corrected to state Emergency Discharge Pond instead of Marine Laydown Area. This corrected paragraph will be submitted as an addendum to the Nunavut Water Board.</t>
  </si>
  <si>
    <t>Sabina clarifies that the pond facility design complies with the Water Management Plan submitted as part of the recent Type A Water Licence Amendment process in October 2020.</t>
  </si>
  <si>
    <t>As outlined in the Waste Rock Management Plan (WRMP, November 2020), short-term leach testing following shake flask extraction (SFE) will be completed on a subset of non-potentially acid generating material to determine metal leaching (ML) potential; these analyzed samples will be compared against 10x CCME guidelines for aquatic life. Sabina will only utilize waste rock confirmed to be NPAG and non-metal leaching for construction material, per Water Licence 2AM-BRP1831 Part D, Item 5.</t>
  </si>
  <si>
    <t>Sabina confirms that the HDPE pond liner being installed for this pond is designed for protection against ultraviolet (UV) rays and has a life span of approximately 20 to 30 years, which is within the operational use intended for this pond.  Sabina highlights that similar exposed liners designs have been effectively and successfully utilized in other northern projects. Sabina also notes that, as outlined in the Type A Water Licence (2AM-BRP1831), regular monitoring of all water management structures will be completed during periods of flow (Part E, Item 12), and the annual geotechnical inspection will also include water management structures (Part I, Item 10l).</t>
  </si>
  <si>
    <r>
      <t xml:space="preserve">Sabina highlights that at a minimum, 8 samples will be collected for every 100,000 tonnes of material to be excavated, as outlined in the Borrow Pits and Quarry Management Plan (QMP, November 2020). This sampling frequency aligns with guidance from Natural Resources Canada (MEND 2009) and with Sabina's regulatory commitments established through the Project's Environmental Impact Statement (Project Certificate No. 007) and Type A Water Licence process (2AM-BRP1831).
</t>
    </r>
    <r>
      <rPr>
        <u/>
        <sz val="10"/>
        <rFont val="Trebuchet MS"/>
        <family val="2"/>
      </rPr>
      <t xml:space="preserve">Reference:
</t>
    </r>
    <r>
      <rPr>
        <sz val="10"/>
        <rFont val="Trebuchet MS"/>
        <family val="2"/>
      </rPr>
      <t>MEND. 2009. Prediction Manual for Drainage Chemistry from Sulphidic Geologic Materials. MEND Report 1.20.1. Natural Resources Canada, Mine Environmental Neutral Drainage Program: Ottawa, ON.</t>
    </r>
  </si>
  <si>
    <t>Sabina notes that every truck hauling material from quarries at the Project site will be recorded and monitored in a load tracking sheet on daily basis. Weekly reconciliation will also be completed. In line with details outlined the Borrow Pits and Quarry Management Plan (QMP, November 2020), Sabina will collect, at a minimum, 8 samples for every 100,000 tonnes of material to be excavated. This sampling frequency aligns with guidance from Natural Resources Canada (MEND 2009) and with Sabina's regulatory commitments established through the Project's Environmental Impact Statement (Project Certificate No. 007) and Type A Water Licence process (2AM-BRP1831).
Reference:
MEND. 2009. Prediction Manual for Drainage Chemistry from Sulphidic Geologic Materials. MEND Report 1.20.1. Natural Resources Canada, Mine Environmental Neutral Drainage Program: Ottawa, ON.</t>
  </si>
  <si>
    <t xml:space="preserve">Sabina confirms that monitoring of the culvert will occur and the monitoring program for culverts will include measures to ensure that barriers do not form over time including due to ice blockage.  </t>
  </si>
  <si>
    <t>Sabina's Emergency Discharge Pond Comment Responses (2AM-BRP1831)</t>
  </si>
  <si>
    <t xml:space="preserve">The Emergency Discharge Pond has a capacity of 4,000 m3.
The following is a summary of the volumes held within the plant:
Pre-leach thickener - 690 m3
Tailings thickener - 690 m3
Pre-leach and leach tanks - 8 x 1457 m3
Cyanide destruction - 2 x 449 m3
CIP - 8 x 60 m3
Gland seal water - 43 m3
Each of these tanks has its own local primary containment directly within the plant, however in an emergency, the Emergency Discharge Pond notably has sufficient capacity (greater than 110%) for any/all individiual plant site tanks.  
Sabina clarifies the Emergency Discharge Pond makes up part of the Plant Site Pond which is already included in the Water Management Plan, however the next iteration will update applicable name and design requirements to correspond with the Emergency Discharge Pond. </t>
  </si>
  <si>
    <t>In Section 2 on page 2-1, Sacre-Davey state “The pond facility design complies with the Water Management Plan for the Back River Project…”. However, it is not clear what design compliance criteria were satisfied nor was a reference to what version/date of the Water Management Plan is being cited in this statement.+C5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</si>
</sst>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8"/>
      <color theme="1"/>
      <name val="Calibri"/>
      <family val="2"/>
      <scheme val="minor"/>
    </font>
    <font>
      <sz val="10"/>
      <color rgb="FF006100"/>
      <name val="Calibri"/>
      <family val="2"/>
      <scheme val="minor"/>
    </font>
    <font>
      <sz val="9"/>
      <color rgb="FF9C0006"/>
      <name val="Segoe UI"/>
      <family val="2"/>
    </font>
    <font>
      <sz val="8"/>
      <name val="Calibri"/>
      <family val="2"/>
      <scheme val="minor"/>
    </font>
    <font>
      <sz val="11"/>
      <color theme="1"/>
      <name val="Calibri"/>
      <family val="2"/>
      <scheme val="minor"/>
    </font>
    <font>
      <b/>
      <sz val="8.5"/>
      <color theme="1"/>
      <name val="Trebuchet MS"/>
      <family val="2"/>
    </font>
    <font>
      <sz val="8.5"/>
      <color theme="1"/>
      <name val="Trebuchet MS"/>
      <family val="2"/>
    </font>
    <font>
      <sz val="8.5"/>
      <color theme="1"/>
      <name val="Trebuchet MS"/>
      <family val="2"/>
    </font>
    <font>
      <b/>
      <sz val="10"/>
      <color theme="0"/>
      <name val="Trebuchet MS"/>
      <family val="2"/>
    </font>
    <font>
      <sz val="10"/>
      <name val="Trebuchet MS"/>
      <family val="2"/>
    </font>
    <font>
      <u/>
      <sz val="10"/>
      <name val="Trebuchet MS"/>
      <family val="2"/>
    </font>
    <font>
      <b/>
      <sz val="18"/>
      <color theme="1"/>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1"/>
        <bgColor indexed="64"/>
      </patternFill>
    </fill>
  </fills>
  <borders count="15">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2" borderId="0" applyNumberFormat="0" applyBorder="0" applyAlignment="0" applyProtection="0"/>
    <xf numFmtId="0" fontId="3" fillId="3" borderId="0" applyNumberFormat="0" applyBorder="0" applyAlignment="0" applyProtection="0"/>
    <xf numFmtId="9" fontId="5" fillId="0" borderId="0" applyFont="0" applyFill="0" applyBorder="0" applyAlignment="0" applyProtection="0"/>
  </cellStyleXfs>
  <cellXfs count="50">
    <xf numFmtId="0" fontId="0" fillId="0" borderId="0" xfId="0"/>
    <xf numFmtId="0" fontId="7" fillId="0" borderId="0" xfId="0" applyFont="1" applyFill="1" applyBorder="1" applyAlignment="1">
      <alignment vertical="center" wrapText="1"/>
    </xf>
    <xf numFmtId="0" fontId="6" fillId="0" borderId="0" xfId="0" applyFont="1" applyAlignment="1">
      <alignment vertical="center"/>
    </xf>
    <xf numFmtId="0" fontId="7" fillId="0" borderId="0" xfId="0" applyFont="1"/>
    <xf numFmtId="0" fontId="7" fillId="0" borderId="0"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right" vertical="center"/>
    </xf>
    <xf numFmtId="164" fontId="7" fillId="0" borderId="0" xfId="4" applyNumberFormat="1" applyFont="1"/>
    <xf numFmtId="0" fontId="8" fillId="0" borderId="0" xfId="0" applyFont="1"/>
    <xf numFmtId="0" fontId="6" fillId="4" borderId="0" xfId="0" applyFont="1" applyFill="1" applyAlignment="1">
      <alignment vertical="center"/>
    </xf>
    <xf numFmtId="0" fontId="7" fillId="4" borderId="0" xfId="0" applyFont="1" applyFill="1" applyAlignment="1">
      <alignment horizontal="center" vertical="center"/>
    </xf>
    <xf numFmtId="0" fontId="6" fillId="4" borderId="2" xfId="0" applyFont="1" applyFill="1" applyBorder="1" applyAlignment="1">
      <alignment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4" borderId="5" xfId="0" applyFont="1" applyFill="1" applyBorder="1" applyAlignment="1">
      <alignment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vertical="center" wrapText="1"/>
    </xf>
    <xf numFmtId="0" fontId="7" fillId="4" borderId="0"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9" xfId="0" applyFont="1" applyFill="1" applyBorder="1" applyAlignment="1">
      <alignment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6" fillId="4" borderId="2" xfId="0" applyFont="1" applyFill="1" applyBorder="1" applyAlignment="1">
      <alignment horizontal="right"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9" fillId="5" borderId="13" xfId="0" applyFont="1" applyFill="1" applyBorder="1" applyAlignment="1">
      <alignment horizontal="center" vertical="center" wrapText="1"/>
    </xf>
    <xf numFmtId="0" fontId="10" fillId="0" borderId="14" xfId="0" applyFont="1" applyBorder="1" applyAlignment="1">
      <alignment vertical="top" wrapText="1"/>
    </xf>
    <xf numFmtId="0" fontId="10" fillId="0" borderId="14" xfId="0" applyFont="1" applyBorder="1" applyAlignment="1">
      <alignment horizontal="left" vertical="top" wrapText="1"/>
    </xf>
    <xf numFmtId="0" fontId="9" fillId="5" borderId="13" xfId="0" applyFont="1" applyFill="1" applyBorder="1" applyAlignment="1">
      <alignment horizontal="center" vertical="top" wrapText="1"/>
    </xf>
    <xf numFmtId="0" fontId="10" fillId="0" borderId="14" xfId="0" applyFont="1" applyBorder="1" applyAlignment="1">
      <alignment horizontal="center" vertical="top" wrapText="1"/>
    </xf>
    <xf numFmtId="0" fontId="0" fillId="0" borderId="12" xfId="0" applyFont="1" applyBorder="1" applyAlignment="1">
      <alignment horizontal="center" vertical="top"/>
    </xf>
    <xf numFmtId="0" fontId="0" fillId="0" borderId="0" xfId="0" applyAlignment="1">
      <alignment horizontal="center" vertical="top"/>
    </xf>
    <xf numFmtId="0" fontId="12" fillId="0" borderId="10" xfId="0" applyFont="1" applyBorder="1" applyAlignment="1">
      <alignment horizontal="left" vertical="center"/>
    </xf>
  </cellXfs>
  <cellStyles count="5">
    <cellStyle name="Bad 2" xfId="3"/>
    <cellStyle name="Good 2" xfId="2"/>
    <cellStyle name="Normal" xfId="0" builtinId="0"/>
    <cellStyle name="Normal 2" xfId="1"/>
    <cellStyle name="Percent" xfId="4" builtinId="5"/>
  </cellStyles>
  <dxfs count="7">
    <dxf>
      <fill>
        <patternFill>
          <bgColor rgb="FFC7E6A4"/>
        </patternFill>
      </fill>
    </dxf>
    <dxf>
      <font>
        <color rgb="FFC00000"/>
      </font>
      <fill>
        <patternFill>
          <bgColor theme="5" tint="0.59996337778862885"/>
        </patternFill>
      </fill>
    </dxf>
    <dxf>
      <fill>
        <patternFill>
          <bgColor rgb="FFFFFF99"/>
        </patternFill>
      </fill>
    </dxf>
    <dxf>
      <fill>
        <patternFill>
          <bgColor theme="6"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s>
  <tableStyles count="0" defaultTableStyle="TableStyleMedium2" defaultPivotStyle="PivotStyleLight16"/>
  <colors>
    <mruColors>
      <color rgb="FFFF66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abSelected="1" zoomScale="110" zoomScaleNormal="110" workbookViewId="0">
      <pane ySplit="2" topLeftCell="A3" activePane="bottomLeft" state="frozen"/>
      <selection pane="bottomLeft" activeCell="F4" sqref="F4"/>
    </sheetView>
  </sheetViews>
  <sheetFormatPr defaultRowHeight="15" x14ac:dyDescent="0.25"/>
  <cols>
    <col min="1" max="1" width="9" style="48" customWidth="1"/>
    <col min="2" max="2" width="30.5703125" customWidth="1"/>
    <col min="3" max="3" width="79.7109375" customWidth="1"/>
    <col min="4" max="4" width="79.85546875" customWidth="1"/>
  </cols>
  <sheetData>
    <row r="1" spans="1:4" ht="32.25" customHeight="1" x14ac:dyDescent="0.25">
      <c r="A1" s="49" t="s">
        <v>62</v>
      </c>
      <c r="B1" s="49"/>
      <c r="C1" s="49"/>
      <c r="D1" s="49"/>
    </row>
    <row r="2" spans="1:4" x14ac:dyDescent="0.25">
      <c r="A2" s="45" t="s">
        <v>34</v>
      </c>
      <c r="B2" s="42" t="s">
        <v>0</v>
      </c>
      <c r="C2" s="42" t="s">
        <v>35</v>
      </c>
      <c r="D2" s="42" t="s">
        <v>45</v>
      </c>
    </row>
    <row r="3" spans="1:4" ht="170.25" customHeight="1" x14ac:dyDescent="0.25">
      <c r="A3" s="46" t="s">
        <v>13</v>
      </c>
      <c r="B3" s="44" t="s">
        <v>21</v>
      </c>
      <c r="C3" s="44" t="s">
        <v>36</v>
      </c>
      <c r="D3" s="43" t="s">
        <v>58</v>
      </c>
    </row>
    <row r="4" spans="1:4" ht="147" customHeight="1" x14ac:dyDescent="0.25">
      <c r="A4" s="46" t="s">
        <v>14</v>
      </c>
      <c r="B4" s="44" t="s">
        <v>20</v>
      </c>
      <c r="C4" s="43" t="s">
        <v>37</v>
      </c>
      <c r="D4" s="43" t="s">
        <v>57</v>
      </c>
    </row>
    <row r="5" spans="1:4" ht="60" x14ac:dyDescent="0.25">
      <c r="A5" s="46" t="s">
        <v>15</v>
      </c>
      <c r="B5" s="44" t="s">
        <v>22</v>
      </c>
      <c r="C5" s="43" t="s">
        <v>64</v>
      </c>
      <c r="D5" s="43" t="s">
        <v>56</v>
      </c>
    </row>
    <row r="6" spans="1:4" ht="165" x14ac:dyDescent="0.25">
      <c r="A6" s="46" t="s">
        <v>16</v>
      </c>
      <c r="B6" s="44" t="s">
        <v>23</v>
      </c>
      <c r="C6" s="43" t="s">
        <v>38</v>
      </c>
      <c r="D6" s="43" t="s">
        <v>59</v>
      </c>
    </row>
    <row r="7" spans="1:4" ht="75" x14ac:dyDescent="0.25">
      <c r="A7" s="46" t="s">
        <v>17</v>
      </c>
      <c r="B7" s="44" t="s">
        <v>24</v>
      </c>
      <c r="C7" s="43" t="s">
        <v>39</v>
      </c>
      <c r="D7" s="43" t="s">
        <v>52</v>
      </c>
    </row>
    <row r="8" spans="1:4" ht="75" x14ac:dyDescent="0.25">
      <c r="A8" s="46" t="s">
        <v>18</v>
      </c>
      <c r="B8" s="44" t="s">
        <v>49</v>
      </c>
      <c r="C8" s="43" t="s">
        <v>40</v>
      </c>
      <c r="D8" s="43" t="s">
        <v>53</v>
      </c>
    </row>
    <row r="9" spans="1:4" ht="60" x14ac:dyDescent="0.25">
      <c r="A9" s="46" t="s">
        <v>19</v>
      </c>
      <c r="B9" s="44" t="s">
        <v>33</v>
      </c>
      <c r="C9" s="43" t="s">
        <v>41</v>
      </c>
      <c r="D9" s="43" t="s">
        <v>54</v>
      </c>
    </row>
    <row r="10" spans="1:4" ht="120" x14ac:dyDescent="0.25">
      <c r="A10" s="46" t="s">
        <v>42</v>
      </c>
      <c r="B10" s="44" t="s">
        <v>44</v>
      </c>
      <c r="C10" s="43" t="s">
        <v>43</v>
      </c>
      <c r="D10" s="43" t="s">
        <v>61</v>
      </c>
    </row>
    <row r="11" spans="1:4" ht="285" x14ac:dyDescent="0.25">
      <c r="A11" s="46" t="s">
        <v>25</v>
      </c>
      <c r="B11" s="44" t="s">
        <v>29</v>
      </c>
      <c r="C11" s="43" t="s">
        <v>46</v>
      </c>
      <c r="D11" s="43" t="s">
        <v>63</v>
      </c>
    </row>
    <row r="12" spans="1:4" ht="60" x14ac:dyDescent="0.25">
      <c r="A12" s="46" t="s">
        <v>26</v>
      </c>
      <c r="B12" s="44" t="s">
        <v>30</v>
      </c>
      <c r="C12" s="43" t="s">
        <v>50</v>
      </c>
      <c r="D12" s="43" t="s">
        <v>51</v>
      </c>
    </row>
    <row r="13" spans="1:4" ht="195" x14ac:dyDescent="0.25">
      <c r="A13" s="46" t="s">
        <v>27</v>
      </c>
      <c r="B13" s="44" t="s">
        <v>31</v>
      </c>
      <c r="C13" s="43" t="s">
        <v>47</v>
      </c>
      <c r="D13" s="43" t="s">
        <v>60</v>
      </c>
    </row>
    <row r="14" spans="1:4" ht="45" x14ac:dyDescent="0.25">
      <c r="A14" s="46" t="s">
        <v>28</v>
      </c>
      <c r="B14" s="44" t="s">
        <v>32</v>
      </c>
      <c r="C14" s="43" t="s">
        <v>48</v>
      </c>
      <c r="D14" s="43" t="s">
        <v>55</v>
      </c>
    </row>
    <row r="15" spans="1:4" x14ac:dyDescent="0.25">
      <c r="A15" s="47"/>
    </row>
  </sheetData>
  <mergeCells count="1">
    <mergeCell ref="A1:D1"/>
  </mergeCells>
  <phoneticPr fontId="4" type="noConversion"/>
  <conditionalFormatting sqref="A15">
    <cfRule type="containsText" dxfId="6" priority="3" operator="containsText" text="Consulted">
      <formula>NOT(ISERROR(SEARCH("Consulted",A15)))</formula>
    </cfRule>
    <cfRule type="containsText" dxfId="5" priority="4" operator="containsText" text="Contributor">
      <formula>NOT(ISERROR(SEARCH("Contributor",A15)))</formula>
    </cfRule>
    <cfRule type="containsText" dxfId="4" priority="5" operator="containsText" text="Responsible">
      <formula>NOT(ISERROR(SEARCH("Responsible",A15)))</formula>
    </cfRule>
    <cfRule type="containsText" dxfId="3" priority="6" operator="containsText" text="Accountable">
      <formula>NOT(ISERROR(SEARCH("Accountable",A15)))</formula>
    </cfRule>
  </conditionalFormatting>
  <conditionalFormatting sqref="A15">
    <cfRule type="containsText" dxfId="2" priority="2" operator="containsText" text="Informed">
      <formula>NOT(ISERROR(SEARCH("Informed",A15)))</formula>
    </cfRule>
  </conditionalFormatting>
  <conditionalFormatting sqref="A15">
    <cfRule type="expression" dxfId="1" priority="3032">
      <formula>AND(#REF!&lt;TODAY(),#REF!&gt;0)</formula>
    </cfRule>
  </conditionalFormatting>
  <conditionalFormatting sqref="A15">
    <cfRule type="expression" dxfId="0" priority="3145" stopIfTrue="1">
      <formula>#REF!="issued for use"</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29"/>
  <sheetViews>
    <sheetView workbookViewId="0">
      <selection activeCell="L29" sqref="L29"/>
    </sheetView>
  </sheetViews>
  <sheetFormatPr defaultColWidth="8.85546875" defaultRowHeight="13.5" x14ac:dyDescent="0.3"/>
  <cols>
    <col min="1" max="16384" width="8.85546875" style="3"/>
  </cols>
  <sheetData>
    <row r="3" spans="2:13" x14ac:dyDescent="0.3">
      <c r="B3" s="25" t="s">
        <v>9</v>
      </c>
      <c r="C3" s="26"/>
      <c r="D3" s="26"/>
      <c r="E3" s="26"/>
    </row>
    <row r="4" spans="2:13" ht="27" x14ac:dyDescent="0.3">
      <c r="B4" s="27" t="s">
        <v>1</v>
      </c>
      <c r="C4" s="28" t="s">
        <v>2</v>
      </c>
      <c r="D4" s="28" t="s">
        <v>3</v>
      </c>
      <c r="E4" s="29" t="s">
        <v>4</v>
      </c>
    </row>
    <row r="5" spans="2:13" x14ac:dyDescent="0.3">
      <c r="B5" s="30" t="s">
        <v>5</v>
      </c>
      <c r="C5" s="31">
        <v>39.5</v>
      </c>
      <c r="D5" s="31">
        <v>34</v>
      </c>
      <c r="E5" s="32">
        <v>20</v>
      </c>
    </row>
    <row r="6" spans="2:13" x14ac:dyDescent="0.3">
      <c r="B6" s="33" t="s">
        <v>6</v>
      </c>
      <c r="C6" s="34">
        <v>37.5</v>
      </c>
      <c r="D6" s="34">
        <v>30</v>
      </c>
      <c r="E6" s="35">
        <v>16</v>
      </c>
    </row>
    <row r="7" spans="2:13" x14ac:dyDescent="0.3">
      <c r="B7" s="33" t="s">
        <v>7</v>
      </c>
      <c r="C7" s="34">
        <v>3.3</v>
      </c>
      <c r="D7" s="34">
        <v>15</v>
      </c>
      <c r="E7" s="35">
        <v>1.2</v>
      </c>
    </row>
    <row r="8" spans="2:13" x14ac:dyDescent="0.3">
      <c r="B8" s="36" t="s">
        <v>8</v>
      </c>
      <c r="C8" s="37">
        <f>119.1+26</f>
        <v>145.1</v>
      </c>
      <c r="D8" s="37">
        <v>14</v>
      </c>
      <c r="E8" s="38">
        <v>27</v>
      </c>
    </row>
    <row r="9" spans="2:13" x14ac:dyDescent="0.3">
      <c r="B9" s="39" t="s">
        <v>12</v>
      </c>
      <c r="C9" s="40">
        <f>SUM(C5:C8)</f>
        <v>225.39999999999998</v>
      </c>
      <c r="D9" s="40" t="s">
        <v>11</v>
      </c>
      <c r="E9" s="41">
        <f>SUM(E5:E8)</f>
        <v>64.2</v>
      </c>
    </row>
    <row r="10" spans="2:13" x14ac:dyDescent="0.3">
      <c r="G10" s="3">
        <f>C16-C9</f>
        <v>5.2000000000000455</v>
      </c>
    </row>
    <row r="11" spans="2:13" ht="15" x14ac:dyDescent="0.3">
      <c r="B11" s="2" t="s">
        <v>10</v>
      </c>
      <c r="C11" s="6"/>
      <c r="D11" s="6"/>
      <c r="E11" s="6"/>
      <c r="G11" s="23">
        <f>G10/C9</f>
        <v>2.30700976042593E-2</v>
      </c>
    </row>
    <row r="12" spans="2:13" ht="27" x14ac:dyDescent="0.3">
      <c r="B12" s="21" t="s">
        <v>1</v>
      </c>
      <c r="C12" s="7" t="s">
        <v>2</v>
      </c>
      <c r="D12" s="7" t="s">
        <v>3</v>
      </c>
      <c r="E12" s="8" t="s">
        <v>4</v>
      </c>
    </row>
    <row r="13" spans="2:13" x14ac:dyDescent="0.3">
      <c r="B13" s="18" t="s">
        <v>5</v>
      </c>
      <c r="C13" s="9">
        <v>33</v>
      </c>
      <c r="D13" s="9">
        <v>34</v>
      </c>
      <c r="E13" s="10">
        <v>15.4</v>
      </c>
      <c r="H13" s="5"/>
      <c r="M13" s="5"/>
    </row>
    <row r="14" spans="2:13" x14ac:dyDescent="0.3">
      <c r="B14" s="19" t="s">
        <v>6</v>
      </c>
      <c r="C14" s="4">
        <v>42.8</v>
      </c>
      <c r="D14" s="4">
        <v>76</v>
      </c>
      <c r="E14" s="11">
        <v>30.4</v>
      </c>
      <c r="H14" s="5"/>
      <c r="M14" s="5"/>
    </row>
    <row r="15" spans="2:13" x14ac:dyDescent="0.3">
      <c r="B15" s="20" t="s">
        <v>8</v>
      </c>
      <c r="C15" s="12">
        <v>154.80000000000001</v>
      </c>
      <c r="D15" s="13">
        <v>23.5</v>
      </c>
      <c r="E15" s="14">
        <v>47.3</v>
      </c>
      <c r="H15" s="5"/>
      <c r="M15" s="5"/>
    </row>
    <row r="16" spans="2:13" x14ac:dyDescent="0.3">
      <c r="B16" s="22" t="s">
        <v>12</v>
      </c>
      <c r="C16" s="16">
        <f>SUM(C13:C15)</f>
        <v>230.60000000000002</v>
      </c>
      <c r="D16" s="15" t="s">
        <v>11</v>
      </c>
      <c r="E16" s="17">
        <f>SUM(E13:E15)</f>
        <v>93.1</v>
      </c>
      <c r="H16" s="5"/>
      <c r="M16" s="5"/>
    </row>
    <row r="17" spans="2:13" x14ac:dyDescent="0.3">
      <c r="H17" s="5"/>
      <c r="M17" s="5"/>
    </row>
    <row r="18" spans="2:13" x14ac:dyDescent="0.3">
      <c r="H18" s="5"/>
      <c r="M18" s="5"/>
    </row>
    <row r="19" spans="2:13" x14ac:dyDescent="0.3">
      <c r="H19" s="5"/>
      <c r="I19" s="5"/>
      <c r="J19" s="5"/>
      <c r="K19" s="5"/>
      <c r="L19" s="5"/>
      <c r="M19" s="5"/>
    </row>
    <row r="20" spans="2:13" x14ac:dyDescent="0.3">
      <c r="E20" s="5"/>
      <c r="F20" s="5"/>
      <c r="G20" s="5"/>
      <c r="H20" s="5"/>
      <c r="I20" s="5"/>
      <c r="J20" s="5"/>
      <c r="K20" s="5"/>
      <c r="L20" s="5"/>
      <c r="M20" s="5"/>
    </row>
    <row r="21" spans="2:13" x14ac:dyDescent="0.3">
      <c r="E21" s="5"/>
      <c r="F21" s="5"/>
      <c r="G21" s="5"/>
      <c r="H21" s="5"/>
      <c r="I21" s="5"/>
      <c r="J21" s="5"/>
      <c r="K21" s="5"/>
      <c r="L21" s="5"/>
      <c r="M21" s="5"/>
    </row>
    <row r="22" spans="2:13" x14ac:dyDescent="0.3">
      <c r="E22" s="5"/>
      <c r="F22" s="5"/>
      <c r="G22" s="5"/>
      <c r="H22" s="5"/>
      <c r="I22" s="5"/>
      <c r="J22" s="5"/>
      <c r="K22" s="5"/>
      <c r="L22" s="5"/>
      <c r="M22" s="5"/>
    </row>
    <row r="23" spans="2:13" x14ac:dyDescent="0.3">
      <c r="B23" s="1"/>
    </row>
    <row r="26" spans="2:13" x14ac:dyDescent="0.3">
      <c r="G26" s="24"/>
      <c r="H26" s="24"/>
    </row>
    <row r="27" spans="2:13" x14ac:dyDescent="0.3">
      <c r="G27" s="24"/>
      <c r="H27" s="24"/>
    </row>
    <row r="28" spans="2:13" x14ac:dyDescent="0.3">
      <c r="G28" s="24"/>
      <c r="H28" s="24"/>
    </row>
    <row r="29" spans="2:13" x14ac:dyDescent="0.3">
      <c r="G29" s="24"/>
      <c r="H29" s="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A7A2C1F767C95E459E1AE37AF0881E84" ma:contentTypeVersion="15" ma:contentTypeDescription="Create a new document." ma:contentTypeScope="" ma:versionID="7244d49d6e8a64031364dea37f72505e">
  <xsd:schema xmlns:xsd="http://www.w3.org/2001/XMLSchema" xmlns:xs="http://www.w3.org/2001/XMLSchema" xmlns:p="http://schemas.microsoft.com/office/2006/metadata/properties" xmlns:ns1="http://schemas.microsoft.com/sharepoint/v3" xmlns:ns2="de728a2e-76a4-4da0-af40-b383dc2a0ef1" xmlns:ns3="0f805a7d-97e7-458a-82f3-494c27dddbbc" xmlns:ns4="788039c3-4d0a-4b63-8fca-7b5aa67f240c" targetNamespace="http://schemas.microsoft.com/office/2006/metadata/properties" ma:root="true" ma:fieldsID="564ce115cd89b0b16c185967f83c9212" ns1:_="" ns2:_="" ns3:_="" ns4:_="">
    <xsd:import namespace="http://schemas.microsoft.com/sharepoint/v3"/>
    <xsd:import namespace="de728a2e-76a4-4da0-af40-b383dc2a0ef1"/>
    <xsd:import namespace="0f805a7d-97e7-458a-82f3-494c27dddbbc"/>
    <xsd:import namespace="788039c3-4d0a-4b63-8fca-7b5aa67f240c"/>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Location" minOccurs="0"/>
                <xsd:element ref="ns1:_ip_UnifiedCompliancePolicyProperties" minOccurs="0"/>
                <xsd:element ref="ns1:_ip_UnifiedCompliancePolicyUIAction" minOccurs="0"/>
                <xsd:element ref="ns4:as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728a2e-76a4-4da0-af40-b383dc2a0ef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f805a7d-97e7-458a-82f3-494c27dddbbc"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8039c3-4d0a-4b63-8fca-7b5aa67f240c"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asdf" ma:index="25" nillable="true" ma:displayName="asdf" ma:format="DateOnly" ma:internalName="asd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e728a2e-76a4-4da0-af40-b383dc2a0ef1">3EM4Q6335XXH-2101810813-5724</_dlc_DocId>
    <_dlc_DocIdUrl xmlns="de728a2e-76a4-4da0-af40-b383dc2a0ef1">
      <Url>https://sabinagoldsilver.sharepoint.com/WL/_layouts/15/DocIdRedir.aspx?ID=3EM4Q6335XXH-2101810813-5724</Url>
      <Description>3EM4Q6335XXH-2101810813-5724</Description>
    </_dlc_DocIdUrl>
    <_ip_UnifiedCompliancePolicyUIAction xmlns="http://schemas.microsoft.com/sharepoint/v3" xsi:nil="true"/>
    <_ip_UnifiedCompliancePolicyProperties xmlns="http://schemas.microsoft.com/sharepoint/v3" xsi:nil="true"/>
    <asdf xmlns="788039c3-4d0a-4b63-8fca-7b5aa67f240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60AD5A-4CFC-4925-9270-D4DF4EFDF95F}">
  <ds:schemaRefs>
    <ds:schemaRef ds:uri="http://schemas.microsoft.com/sharepoint/events"/>
  </ds:schemaRefs>
</ds:datastoreItem>
</file>

<file path=customXml/itemProps2.xml><?xml version="1.0" encoding="utf-8"?>
<ds:datastoreItem xmlns:ds="http://schemas.openxmlformats.org/officeDocument/2006/customXml" ds:itemID="{91DDCB3B-0F79-40E1-9453-B603C64E0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728a2e-76a4-4da0-af40-b383dc2a0ef1"/>
    <ds:schemaRef ds:uri="0f805a7d-97e7-458a-82f3-494c27dddbbc"/>
    <ds:schemaRef ds:uri="788039c3-4d0a-4b63-8fca-7b5aa67f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D7BDF7-7EE7-4109-A411-6F54B4870DA8}">
  <ds:schemaRef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788039c3-4d0a-4b63-8fca-7b5aa67f240c"/>
    <ds:schemaRef ds:uri="de728a2e-76a4-4da0-af40-b383dc2a0ef1"/>
    <ds:schemaRef ds:uri="0f805a7d-97e7-458a-82f3-494c27dddbbc"/>
    <ds:schemaRef ds:uri="http://schemas.microsoft.com/sharepoint/v3"/>
    <ds:schemaRef ds:uri="http://purl.org/dc/dcmitype/"/>
  </ds:schemaRefs>
</ds:datastoreItem>
</file>

<file path=customXml/itemProps4.xml><?xml version="1.0" encoding="utf-8"?>
<ds:datastoreItem xmlns:ds="http://schemas.openxmlformats.org/officeDocument/2006/customXml" ds:itemID="{BDF4DDB0-739B-4280-8CD1-8D5AA163A6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Comment Responses</vt:lpstr>
      <vt:lpstr>CP</vt:lpstr>
      <vt:lpstr>CP!_Ref448211355</vt:lpstr>
      <vt:lpstr>CP!_Ref57187735</vt:lpstr>
      <vt:lpstr>'Comment Responses'!Print_Area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Merle Keefe</dc:creator>
  <cp:keywords/>
  <dc:description/>
  <cp:lastModifiedBy>Richard Dwyer.</cp:lastModifiedBy>
  <cp:revision/>
  <cp:lastPrinted>2021-08-05T19:12:11Z</cp:lastPrinted>
  <dcterms:created xsi:type="dcterms:W3CDTF">2016-01-15T20:13:00Z</dcterms:created>
  <dcterms:modified xsi:type="dcterms:W3CDTF">2021-08-05T19:28:51Z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0x010100A7A2C1F767C95E459E1AE37AF0881E84</vt:lpwstr>
  </property>
  <property fmtid="{D5CDD505-2E9C-101B-9397-08002B2CF9AE}" pid="3" name="_dlc_DocIdItemGuid">
    <vt:lpwstr>e2da1008-5b22-4294-834c-07d709855bb3</vt:lpwstr>
  </property>
  <property fmtid="{D5CDD505-2E9C-101B-9397-08002B2CF9AE}" pid="4" name="AuthorIds_UIVersion_74">
    <vt:lpwstr>394</vt:lpwstr>
  </property>
</Properties>
</file>