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icensing\PR MAIN\3 MUNICIPAL\3A\3AM - Municipality\3AM-RUT----\1 APPLICATION\2020 New\"/>
    </mc:Choice>
  </mc:AlternateContent>
  <bookViews>
    <workbookView xWindow="0" yWindow="0" windowWidth="28800" windowHeight="123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7" i="1"/>
  <c r="D5" i="1"/>
  <c r="D6" i="1" s="1"/>
  <c r="D4" i="1"/>
  <c r="D8" i="1" l="1"/>
  <c r="D9" i="1" s="1"/>
  <c r="D10" i="1" s="1"/>
  <c r="D12" i="1"/>
  <c r="E8" i="1"/>
  <c r="E9" i="1" s="1"/>
  <c r="C6" i="1"/>
  <c r="C8" i="1" s="1"/>
  <c r="C9" i="1" s="1"/>
  <c r="D14" i="1" l="1"/>
  <c r="D13" i="1"/>
  <c r="D15" i="1"/>
  <c r="D16" i="1" s="1"/>
  <c r="E10" i="1"/>
  <c r="E12" i="1"/>
  <c r="C10" i="1"/>
  <c r="C12" i="1"/>
  <c r="C13" i="1" s="1"/>
  <c r="E14" i="1" l="1"/>
  <c r="E15" i="1"/>
  <c r="E13" i="1"/>
  <c r="C15" i="1"/>
  <c r="C16" i="1" s="1"/>
  <c r="C14" i="1"/>
  <c r="E16" i="1"/>
</calcChain>
</file>

<file path=xl/sharedStrings.xml><?xml version="1.0" encoding="utf-8"?>
<sst xmlns="http://schemas.openxmlformats.org/spreadsheetml/2006/main" count="28" uniqueCount="18">
  <si>
    <t>Year</t>
  </si>
  <si>
    <t>Population</t>
  </si>
  <si>
    <t>Persons</t>
  </si>
  <si>
    <t>L/day</t>
  </si>
  <si>
    <t>Calculation of annual water extraction from Char Lake</t>
  </si>
  <si>
    <t>Community Consumption</t>
  </si>
  <si>
    <t>L/capita/day</t>
  </si>
  <si>
    <t>Community Per Capita Consumption</t>
  </si>
  <si>
    <t>Airport Consumption (based on approx 140L/c/d)</t>
  </si>
  <si>
    <t>Total Consumption</t>
  </si>
  <si>
    <t>Total Consumption (based on max day factor 2.75)</t>
  </si>
  <si>
    <t>L/s</t>
  </si>
  <si>
    <t>Bleedwater</t>
  </si>
  <si>
    <t>Community Wide Demand</t>
  </si>
  <si>
    <t>Annual Consumption</t>
  </si>
  <si>
    <t>Liters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</si>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</sst>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J13" sqref="J13"/>
    </sheetView>
  </sheetViews>
  <sheetFormatPr defaultRowHeight="15" x14ac:dyDescent="0.25"/>
  <cols>
    <col min="1" max="1" width="43.5703125" customWidth="1"/>
    <col min="2" max="5" width="15.7109375" customWidth="1"/>
  </cols>
  <sheetData>
    <row r="1" spans="1:5" ht="26.25" x14ac:dyDescent="0.25">
      <c r="A1" s="4" t="s">
        <v>4</v>
      </c>
    </row>
    <row r="2" spans="1:5" ht="15.75" thickBot="1" x14ac:dyDescent="0.3"/>
    <row r="3" spans="1:5" ht="15.75" thickBot="1" x14ac:dyDescent="0.3">
      <c r="A3" s="7"/>
      <c r="B3" s="8" t="s">
        <v>0</v>
      </c>
      <c r="C3" s="8">
        <v>2020</v>
      </c>
      <c r="D3" s="8">
        <v>2030</v>
      </c>
      <c r="E3" s="8">
        <v>2047</v>
      </c>
    </row>
    <row r="4" spans="1:5" ht="15.75" customHeight="1" thickBot="1" x14ac:dyDescent="0.3">
      <c r="A4" s="1" t="s">
        <v>1</v>
      </c>
      <c r="B4" s="2" t="s">
        <v>2</v>
      </c>
      <c r="C4" s="2">
        <v>290</v>
      </c>
      <c r="D4" s="12">
        <f>((($D$3-$C$3)*(E4-C4))+(($E$3-$C$3)*C4))/($E$3-$C$3)</f>
        <v>317.77777777777777</v>
      </c>
      <c r="E4" s="2">
        <v>365</v>
      </c>
    </row>
    <row r="5" spans="1:5" ht="15.75" customHeight="1" thickBot="1" x14ac:dyDescent="0.3">
      <c r="A5" s="1" t="s">
        <v>7</v>
      </c>
      <c r="B5" s="2" t="s">
        <v>6</v>
      </c>
      <c r="C5" s="2">
        <v>225</v>
      </c>
      <c r="D5" s="12">
        <f>((($D$3-$C$3)*(E5-C5))+(($E$3-$C$3)*C5))/($E$3-$C$3)</f>
        <v>232</v>
      </c>
      <c r="E5" s="2">
        <v>243.9</v>
      </c>
    </row>
    <row r="6" spans="1:5" ht="15.75" customHeight="1" thickBot="1" x14ac:dyDescent="0.3">
      <c r="A6" s="1" t="s">
        <v>5</v>
      </c>
      <c r="B6" s="2" t="s">
        <v>3</v>
      </c>
      <c r="C6" s="5">
        <f>C5*C4</f>
        <v>65250</v>
      </c>
      <c r="D6" s="5">
        <f>D5*D4</f>
        <v>73724.444444444438</v>
      </c>
      <c r="E6" s="5">
        <v>89000</v>
      </c>
    </row>
    <row r="7" spans="1:5" ht="15.75" thickBot="1" x14ac:dyDescent="0.3">
      <c r="A7" s="1" t="s">
        <v>8</v>
      </c>
      <c r="B7" s="2" t="s">
        <v>3</v>
      </c>
      <c r="C7" s="5">
        <v>38100</v>
      </c>
      <c r="D7" s="5">
        <f>((($D$3-$C$3)*(E7-C7))+(($E$3-$C$3)*C7))/($E$3-$C$3)</f>
        <v>43248.148148148146</v>
      </c>
      <c r="E7" s="5">
        <v>52000</v>
      </c>
    </row>
    <row r="8" spans="1:5" ht="15.75" thickBot="1" x14ac:dyDescent="0.3">
      <c r="A8" s="1" t="s">
        <v>9</v>
      </c>
      <c r="B8" s="2" t="s">
        <v>3</v>
      </c>
      <c r="C8" s="5">
        <f>C6+C7</f>
        <v>103350</v>
      </c>
      <c r="D8" s="5">
        <f>D7+D6</f>
        <v>116972.59259259258</v>
      </c>
      <c r="E8" s="5">
        <f>E7+E6</f>
        <v>141000</v>
      </c>
    </row>
    <row r="9" spans="1:5" ht="15.75" thickBot="1" x14ac:dyDescent="0.3">
      <c r="A9" s="1" t="s">
        <v>10</v>
      </c>
      <c r="B9" s="2" t="s">
        <v>3</v>
      </c>
      <c r="C9" s="5">
        <f>C8*2.75</f>
        <v>284212.5</v>
      </c>
      <c r="D9" s="5">
        <f>D8*2.75</f>
        <v>321674.62962962961</v>
      </c>
      <c r="E9" s="5">
        <f>E8*2.75</f>
        <v>387750</v>
      </c>
    </row>
    <row r="10" spans="1:5" ht="15.75" thickBot="1" x14ac:dyDescent="0.3">
      <c r="A10" s="1" t="s">
        <v>10</v>
      </c>
      <c r="B10" s="2" t="s">
        <v>11</v>
      </c>
      <c r="C10" s="6">
        <f>C9/24/60/60</f>
        <v>3.2894965277777777</v>
      </c>
      <c r="D10" s="6">
        <f>D9/24/60/60</f>
        <v>3.7230859910836762</v>
      </c>
      <c r="E10" s="6">
        <f>E9/24/60/60</f>
        <v>4.4878472222222223</v>
      </c>
    </row>
    <row r="11" spans="1:5" ht="15.75" thickBot="1" x14ac:dyDescent="0.3">
      <c r="A11" s="1" t="s">
        <v>12</v>
      </c>
      <c r="B11" s="2" t="s">
        <v>3</v>
      </c>
      <c r="C11" s="5">
        <v>155520</v>
      </c>
      <c r="D11" s="5">
        <f>((($D$3-$C$3)*(E11-C11))+(($E$3-$C$3)*C11))/($E$3-$C$3)</f>
        <v>193920</v>
      </c>
      <c r="E11" s="5">
        <v>259200</v>
      </c>
    </row>
    <row r="12" spans="1:5" ht="15.75" thickBot="1" x14ac:dyDescent="0.3">
      <c r="A12" s="1" t="s">
        <v>13</v>
      </c>
      <c r="B12" s="2" t="s">
        <v>3</v>
      </c>
      <c r="C12" s="5">
        <f>C11+C9</f>
        <v>439732.5</v>
      </c>
      <c r="D12" s="5">
        <f>D11+D9</f>
        <v>515594.62962962961</v>
      </c>
      <c r="E12" s="5">
        <f>E11+E9</f>
        <v>646950</v>
      </c>
    </row>
    <row r="13" spans="1:5" ht="18" thickBot="1" x14ac:dyDescent="0.3">
      <c r="A13" s="1" t="s">
        <v>13</v>
      </c>
      <c r="B13" s="2" t="s">
        <v>17</v>
      </c>
      <c r="C13" s="5">
        <f>C12/1000</f>
        <v>439.73250000000002</v>
      </c>
      <c r="D13" s="5">
        <f>D12/1000</f>
        <v>515.59462962962959</v>
      </c>
      <c r="E13" s="5">
        <f>E12/1000</f>
        <v>646.95000000000005</v>
      </c>
    </row>
    <row r="14" spans="1:5" ht="15.75" thickBot="1" x14ac:dyDescent="0.3">
      <c r="A14" s="1" t="s">
        <v>13</v>
      </c>
      <c r="B14" s="2" t="s">
        <v>11</v>
      </c>
      <c r="C14" s="6">
        <f>C12/24/60/60</f>
        <v>5.0894965277777784</v>
      </c>
      <c r="D14" s="6">
        <f>D12/24/60/60</f>
        <v>5.9675304355281202</v>
      </c>
      <c r="E14" s="6">
        <f>E12/24/60/60</f>
        <v>7.4878472222222223</v>
      </c>
    </row>
    <row r="15" spans="1:5" ht="15.75" thickBot="1" x14ac:dyDescent="0.3">
      <c r="A15" s="1" t="s">
        <v>14</v>
      </c>
      <c r="B15" s="2" t="s">
        <v>15</v>
      </c>
      <c r="C15" s="5">
        <f>C12*365</f>
        <v>160502362.5</v>
      </c>
      <c r="D15" s="5">
        <f>D12*365</f>
        <v>188192039.81481481</v>
      </c>
      <c r="E15" s="5">
        <f>E12*365</f>
        <v>236136750</v>
      </c>
    </row>
    <row r="16" spans="1:5" ht="18" thickBot="1" x14ac:dyDescent="0.3">
      <c r="A16" s="9" t="s">
        <v>14</v>
      </c>
      <c r="B16" s="10" t="s">
        <v>16</v>
      </c>
      <c r="C16" s="11">
        <f>C15/1000</f>
        <v>160502.36249999999</v>
      </c>
      <c r="D16" s="11">
        <f>D15/1000</f>
        <v>188192.03981481481</v>
      </c>
      <c r="E16" s="11">
        <f>E15/1000</f>
        <v>236136.75</v>
      </c>
    </row>
    <row r="18" spans="2:2" x14ac:dyDescent="0.25">
      <c r="B18" s="3"/>
    </row>
  </sheetData>
  <pageMargins left="0.7" right="0.7" top="0.75" bottom="0.75" header="0.3" footer="0.3"/>
  <pageSetup orientation="landscape" r:id="rId1"/>
  <ignoredErrors>
    <ignoredError sqref="D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Whalen</dc:creator>
  <cp:lastModifiedBy>Robin Ikkutisluk</cp:lastModifiedBy>
  <cp:lastPrinted>2020-07-11T19:47:24Z</cp:lastPrinted>
  <dcterms:created xsi:type="dcterms:W3CDTF">2020-07-11T16:40:27Z</dcterms:created>
  <dcterms:modified xsi:type="dcterms:W3CDTF">2020-07-13T15:42:11Z</dcterms:modified>
</cp:coreProperties>
</file>