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snclgroup.sharepoint.com/sites/700845RECLAIM-CIRNACRECLAIMUpdate/Shared Documents/40_SP_Execution/47_SP_Wrkg_Vers/RECLAIM WORKING/DRAFT 3/"/>
    </mc:Choice>
  </mc:AlternateContent>
  <xr:revisionPtr revIDLastSave="36" documentId="8_{42C19EA8-413F-4C8D-A5E6-38814D742C0E}" xr6:coauthVersionLast="47" xr6:coauthVersionMax="47" xr10:uidLastSave="{7C0736F2-5215-419B-9D86-1DAB8BEAFF8E}"/>
  <bookViews>
    <workbookView xWindow="28680" yWindow="-120" windowWidth="29040" windowHeight="15720" firstSheet="1" activeTab="2" xr2:uid="{E8AEA283-B53C-4118-A043-92A141C1667D}"/>
  </bookViews>
  <sheets>
    <sheet name="UR-Short list" sheetId="43" state="hidden" r:id="rId1"/>
    <sheet name="Table 1" sheetId="42" r:id="rId2"/>
    <sheet name="Table 2" sheetId="41" r:id="rId3"/>
  </sheets>
  <externalReferences>
    <externalReference r:id="rId4"/>
    <externalReference r:id="rId5"/>
    <externalReference r:id="rId6"/>
    <externalReference r:id="rId7"/>
    <externalReference r:id="rId8"/>
  </externalReferences>
  <definedNames>
    <definedName name="\C" localSheetId="1">#REF!</definedName>
    <definedName name="\C" localSheetId="0">#REF!</definedName>
    <definedName name="\C">#REF!</definedName>
    <definedName name="\G" localSheetId="1">#REF!</definedName>
    <definedName name="\G">#REF!</definedName>
    <definedName name="\N" localSheetId="1">#REF!</definedName>
    <definedName name="\N">#REF!</definedName>
    <definedName name="\P">#REF!</definedName>
    <definedName name="\T">#REF!</definedName>
    <definedName name="___thinkcellU5xViM6TAEiVOWXu5dBNgA" localSheetId="1" hidden="1">#REF!</definedName>
    <definedName name="___thinkcellU5xViM6TAEiVOWXu5dBNgA" hidden="1">#REF!</definedName>
    <definedName name="___thinkcellV8wE3Mac40Gusy6foHq1xA" localSheetId="1" hidden="1">#REF!</definedName>
    <definedName name="___thinkcellV8wE3Mac40Gusy6foHq1xA" hidden="1">#REF!</definedName>
    <definedName name="__123Graph_A" localSheetId="1" hidden="1">#REF!</definedName>
    <definedName name="__123Graph_A" hidden="1">#REF!</definedName>
    <definedName name="__123Graph_AChart1" hidden="1">#REF!</definedName>
    <definedName name="__123Graph_AChart11" hidden="1">#REF!</definedName>
    <definedName name="__123Graph_AChart12" hidden="1">#REF!</definedName>
    <definedName name="__123Graph_AChart13" hidden="1">#REF!</definedName>
    <definedName name="__123Graph_AChart4" hidden="1">#REF!</definedName>
    <definedName name="__123Graph_ACurrent" hidden="1">#REF!</definedName>
    <definedName name="__123Graph_AGRAPH1" hidden="1">#REF!</definedName>
    <definedName name="__123Graph_ANONMAN" hidden="1">#REF!</definedName>
    <definedName name="__123Graph_ASENS" hidden="1">#REF!</definedName>
    <definedName name="__123Graph_B" hidden="1">#REF!</definedName>
    <definedName name="__123Graph_BChart1" hidden="1">#REF!</definedName>
    <definedName name="__123Graph_BChart11" hidden="1">#REF!</definedName>
    <definedName name="__123Graph_BChart12" hidden="1">#REF!</definedName>
    <definedName name="__123Graph_BChart13" hidden="1">#REF!</definedName>
    <definedName name="__123Graph_BChart4" hidden="1">#REF!</definedName>
    <definedName name="__123Graph_BCurrent" hidden="1">#REF!</definedName>
    <definedName name="__123Graph_BNONMAN" hidden="1">#REF!</definedName>
    <definedName name="__123Graph_C" hidden="1">#REF!</definedName>
    <definedName name="__123Graph_CChart1" hidden="1">#REF!</definedName>
    <definedName name="__123Graph_CChart11" hidden="1">#REF!</definedName>
    <definedName name="__123Graph_CChart12" hidden="1">#REF!</definedName>
    <definedName name="__123Graph_CChart13" hidden="1">#REF!</definedName>
    <definedName name="__123Graph_CChart4" hidden="1">#REF!</definedName>
    <definedName name="__123Graph_CCurrent" hidden="1">#REF!</definedName>
    <definedName name="__123Graph_DChart1" hidden="1">#REF!</definedName>
    <definedName name="__123Graph_DChart11" hidden="1">#REF!</definedName>
    <definedName name="__123Graph_DChart12" hidden="1">#REF!</definedName>
    <definedName name="__123Graph_DChart13" hidden="1">#REF!</definedName>
    <definedName name="__123Graph_DChart4" hidden="1">#REF!</definedName>
    <definedName name="__123Graph_DCurrent" hidden="1">#REF!</definedName>
    <definedName name="__123Graph_EChart1" hidden="1">#REF!</definedName>
    <definedName name="__123Graph_EChart11" hidden="1">#REF!</definedName>
    <definedName name="__123Graph_EChart12" hidden="1">#REF!</definedName>
    <definedName name="__123Graph_EChart13" hidden="1">#REF!</definedName>
    <definedName name="__123Graph_EChart4" hidden="1">#REF!</definedName>
    <definedName name="__123Graph_ECurrent" hidden="1">#REF!</definedName>
    <definedName name="__123Graph_FChart1" hidden="1">#REF!</definedName>
    <definedName name="__123Graph_FChart11" hidden="1">#REF!</definedName>
    <definedName name="__123Graph_FChart12" hidden="1">#REF!</definedName>
    <definedName name="__123Graph_FChart13" hidden="1">#REF!</definedName>
    <definedName name="__123Graph_FChart4" hidden="1">#REF!</definedName>
    <definedName name="__123Graph_FCurrent" hidden="1">#REF!</definedName>
    <definedName name="__123Graph_X" localSheetId="1" hidden="1">#REF!</definedName>
    <definedName name="__123Graph_X" hidden="1">#REF!</definedName>
    <definedName name="__123Graph_XChart1" hidden="1">#REF!</definedName>
    <definedName name="__123Graph_XChart11" hidden="1">#REF!</definedName>
    <definedName name="__123Graph_XChart12" hidden="1">#REF!</definedName>
    <definedName name="__123Graph_XChart13" hidden="1">#REF!</definedName>
    <definedName name="__123Graph_XCurrent" hidden="1">#REF!</definedName>
    <definedName name="__123Graph_XGRAPH1" hidden="1">#REF!</definedName>
    <definedName name="__Fill" localSheetId="1" hidden="1">#REF!</definedName>
    <definedName name="__Fill" hidden="1">#REF!</definedName>
    <definedName name="_0_ICQ_Equip_Rental_ContrEx">#REF!</definedName>
    <definedName name="_0_SLQ_MetricsDIR">#REF!</definedName>
    <definedName name="_0_SLQ_MetricsIND">#REF!</definedName>
    <definedName name="_0_TAQ_TDC_AcctSumry">#REF!</definedName>
    <definedName name="_1__123Graph_ACHART_1" hidden="1">#REF!</definedName>
    <definedName name="_10__123Graph_ACHART_2" hidden="1">#REF!</definedName>
    <definedName name="_11__123Graph_AChart_2G" localSheetId="1" hidden="1">#REF!</definedName>
    <definedName name="_11__123Graph_AChart_2G" hidden="1">#REF!</definedName>
    <definedName name="_12__123Graph_ACHART_3" localSheetId="1" hidden="1">#REF!</definedName>
    <definedName name="_12__123Graph_ACHART_3" hidden="1">#REF!</definedName>
    <definedName name="_13__123Graph_ACHART_4" localSheetId="1" hidden="1">#REF!</definedName>
    <definedName name="_13__123Graph_ACHART_4" hidden="1">#REF!</definedName>
    <definedName name="_14__123Graph_ACHART_5" localSheetId="1" hidden="1">#REF!</definedName>
    <definedName name="_14__123Graph_ACHART_5" hidden="1">#REF!</definedName>
    <definedName name="_15__123Graph_ACHART_6" hidden="1">#REF!</definedName>
    <definedName name="_16__123Graph_ACHART_7" hidden="1">#REF!</definedName>
    <definedName name="_17__123Graph_ACHART_8" hidden="1">#REF!</definedName>
    <definedName name="_18__123Graph_ACHART_9" hidden="1">#REF!</definedName>
    <definedName name="_19__123Graph_LBL_ACHART_5" hidden="1">#REF!</definedName>
    <definedName name="_2__123Graph_ACHART_10" hidden="1">#REF!</definedName>
    <definedName name="_2__123Graph_BCHART_1" localSheetId="1" hidden="1">#REF!</definedName>
    <definedName name="_2__123Graph_BCHART_1" hidden="1">#REF!</definedName>
    <definedName name="_2_SLQ_NozzleList">#REF!</definedName>
    <definedName name="_20__123Graph_LBL_ACHART_6" localSheetId="1" hidden="1">#REF!</definedName>
    <definedName name="_20__123Graph_LBL_ACHART_6" hidden="1">#REF!</definedName>
    <definedName name="_21__123Graph_LBL_ACHART_7" hidden="1">#REF!</definedName>
    <definedName name="_22__123Graph_XCHART_10" hidden="1">#REF!</definedName>
    <definedName name="_23__123Graph_XCHART_11" hidden="1">#REF!</definedName>
    <definedName name="_24__123Graph_XCHART_12" hidden="1">#REF!</definedName>
    <definedName name="_25__123Graph_XCHART_13" hidden="1">#REF!</definedName>
    <definedName name="_26__123Graph_XCHART_14" hidden="1">#REF!</definedName>
    <definedName name="_27__123Graph_XCHART_15" hidden="1">#REF!</definedName>
    <definedName name="_28__123Graph_XCHART_16" hidden="1">#REF!</definedName>
    <definedName name="_29__123Graph_XCHART_2" hidden="1">#REF!</definedName>
    <definedName name="_3__123Graph_ACHART_11" hidden="1">#REF!</definedName>
    <definedName name="_3__123Graph_CCHART_1" localSheetId="1" hidden="1">#REF!</definedName>
    <definedName name="_3__123Graph_CCHART_1" hidden="1">#REF!</definedName>
    <definedName name="_3_AQ_Acct3Pipe_AvgDiam">#REF!</definedName>
    <definedName name="_3_AQ_AGPipe_AvgDiam">#REF!</definedName>
    <definedName name="_3_AQ_AGPipe_AvgDiam_BoreLg">#REF!</definedName>
    <definedName name="_3_AQ_AGPipe_AvgDiam_BoreSm">#REF!</definedName>
    <definedName name="_3_AQ_AGPipe_AvgDiam_MatCS">#REF!</definedName>
    <definedName name="_3_AQ_AGPipe_AvgDiam_MatMisc">#REF!</definedName>
    <definedName name="_3_AQ_AGPipe_AvgDiam_MatSS">#REF!</definedName>
    <definedName name="_3_AQ_UGPipe_AvgDiam">#REF!</definedName>
    <definedName name="_3_KQQ_AGPipe_Sub1_BoreLg">#REF!</definedName>
    <definedName name="_3_KQQ_AGPipe_Sub1_BoreSm">#REF!</definedName>
    <definedName name="_3_KQQ_AGPipe_Sub2_InstPipe">#REF!</definedName>
    <definedName name="_3_KQQ_AGPipe_Sub2_Spool">#REF!</definedName>
    <definedName name="_3_KQQ_AGPipe_Sub2_StRun">#REF!</definedName>
    <definedName name="_3_KQQ_AGPipe_Sub3_FieldRunFab">#REF!</definedName>
    <definedName name="_3_KQQ_AGPipe_Sub3_RemoteFab">#REF!</definedName>
    <definedName name="_3_KQQ_AGPipeLength_MatCS">#REF!</definedName>
    <definedName name="_3_KQQ_AGPipeLength_MatMisc">#REF!</definedName>
    <definedName name="_3_KQQ_AGPipeLength_MatSS">#REF!</definedName>
    <definedName name="_30__123Graph_XChart_2G" localSheetId="1" hidden="1">#REF!</definedName>
    <definedName name="_30__123Graph_XChart_2G" hidden="1">#REF!</definedName>
    <definedName name="_31__123Graph_XCHART_3" localSheetId="1" hidden="1">#REF!</definedName>
    <definedName name="_31__123Graph_XCHART_3" hidden="1">#REF!</definedName>
    <definedName name="_32__123Graph_XCHART_4" localSheetId="1" hidden="1">#REF!</definedName>
    <definedName name="_32__123Graph_XCHART_4" hidden="1">#REF!</definedName>
    <definedName name="_33__123Graph_XCHART_5" localSheetId="1" hidden="1">#REF!</definedName>
    <definedName name="_33__123Graph_XCHART_5" hidden="1">#REF!</definedName>
    <definedName name="_34__123Graph_XCHART_6" hidden="1">#REF!</definedName>
    <definedName name="_35__123Graph_XCHART_7" hidden="1">#REF!</definedName>
    <definedName name="_36__123Graph_XCHART_8" hidden="1">#REF!</definedName>
    <definedName name="_37__123Graph_XCHART_9" hidden="1">#REF!</definedName>
    <definedName name="_4__123Graph_ACHART_12" hidden="1">#REF!</definedName>
    <definedName name="_4__123Graph_DCHART_1" localSheetId="1" hidden="1">#REF!</definedName>
    <definedName name="_4__123Graph_DCHART_1" hidden="1">#REF!</definedName>
    <definedName name="_4_KQQ_Conc_Sub1_BlkLg">#REF!</definedName>
    <definedName name="_4_KQQ_Conc_Sub1_BlkMed">#REF!</definedName>
    <definedName name="_4_KQQ_Conc_Sub1_BlkSm">#REF!</definedName>
    <definedName name="_4_KQQ_Conc_Sub1_DuctBank">#REF!</definedName>
    <definedName name="_4_KQQ_Conc_Sub1_Elev">#REF!</definedName>
    <definedName name="_4_KQQ_Conc_Sub1_MassLg">#REF!</definedName>
    <definedName name="_4_KQQ_Conc_Sub1_MassMed">#REF!</definedName>
    <definedName name="_4_KQQ_Conc_Sub1_MassSm">#REF!</definedName>
    <definedName name="_4_KQQ_Conc_Sub1_Piling">#REF!</definedName>
    <definedName name="_4_KQQ_ConcTot_Embeds">#REF!</definedName>
    <definedName name="_4_KQQ_ConcTot_ExcBF">#REF!</definedName>
    <definedName name="_4_KQQ_ConcTot_Forms">#REF!</definedName>
    <definedName name="_4_KQQ_ConcTot_Grout">#REF!</definedName>
    <definedName name="_4_KQQ_ConcTot_Rebar">#REF!</definedName>
    <definedName name="_4_KQQ_ConcTotQty">#REF!</definedName>
    <definedName name="_5__123Graph_ACHART_13" hidden="1">#REF!</definedName>
    <definedName name="_5__123Graph_ECHART_1" localSheetId="1" hidden="1">#REF!</definedName>
    <definedName name="_5__123Graph_ECHART_1" hidden="1">#REF!</definedName>
    <definedName name="_5_KQQ_TotQty_Sub1_ExLtLt">#REF!</definedName>
    <definedName name="_5_KQQ_TotQty_Sub1_HvyXHvy">#REF!</definedName>
    <definedName name="_5_KQQ_TotQty_Sub1_Ldr">#REF!</definedName>
    <definedName name="_5_KQQ_TotQty_Sub1_Med">#REF!</definedName>
    <definedName name="_5_KQQ_TotQty_Sub1_Misc">#REF!</definedName>
    <definedName name="_5_KQQ_TotQty_Sub1_PlatStrGrt">#REF!</definedName>
    <definedName name="_5_KQQ_TotQty_Sub2_FloorTread">#REF!</definedName>
    <definedName name="_5_KQQ_TotQty_Sub2_HR">#REF!</definedName>
    <definedName name="_5_KQQ_TotQty_Sub2_Ladder">#REF!</definedName>
    <definedName name="_5_KQQ_TotQty_Sub2_Other">#REF!</definedName>
    <definedName name="_5_KQQ_TotQty_Sub2_Piperack">#REF!</definedName>
    <definedName name="_5_KQQ_TotQty_Sub2_Platform">#REF!</definedName>
    <definedName name="_5_KQQ_TotQty_Sub2_Structure">#REF!</definedName>
    <definedName name="_5_KQQ_TotQty_Sub2_Suppts">#REF!</definedName>
    <definedName name="_5_KQQ_TotQty_Sub2_TowersTrusses">#REF!</definedName>
    <definedName name="_6__123Graph_ACHART_14" hidden="1">#REF!</definedName>
    <definedName name="_6_KQQ_InstTerms">#REF!</definedName>
    <definedName name="_6_KQQ_InstWire">#REF!</definedName>
    <definedName name="_6_KQQ_RacewayTot">#REF!</definedName>
    <definedName name="_6_KQQ_TotCount_InstJBox">#REF!</definedName>
    <definedName name="_7__123Graph_ACHART_15" hidden="1">#REF!</definedName>
    <definedName name="_7_KQQ_AGElecTerms">#REF!</definedName>
    <definedName name="_7_KQQ_AGJBox">#REF!</definedName>
    <definedName name="_7_KQQ_AGRacewayTot">#REF!</definedName>
    <definedName name="_7_KQQ_AGUGElecTerms">#REF!</definedName>
    <definedName name="_7_KQQ_AGUGJBox">#REF!</definedName>
    <definedName name="_7_KQQ_AGUGRacewayTot">#REF!</definedName>
    <definedName name="_8__123Graph_ACHART_16" hidden="1">#REF!</definedName>
    <definedName name="_9__123Graph_AChart_1G" localSheetId="1" hidden="1">#REF!</definedName>
    <definedName name="_9__123Graph_AChart_1G" hidden="1">#REF!</definedName>
    <definedName name="_AtRisk_FitDataRange_FIT_156B7_6EB89" localSheetId="1" hidden="1">#REF!</definedName>
    <definedName name="_AtRisk_FitDataRange_FIT_156B7_6EB89" hidden="1">#REF!</definedName>
    <definedName name="_AtRisk_FitDataRange_FIT_1F16E_A5433" hidden="1">#REF!</definedName>
    <definedName name="_AtRisk_FitDataRange_FIT_32E20_E452" hidden="1">#REF!</definedName>
    <definedName name="_AtRisk_FitDataRange_FIT_37E8B_B93B8" hidden="1">#REF!</definedName>
    <definedName name="_AtRisk_FitDataRange_FIT_4CEC1_C3132" hidden="1">#REF!</definedName>
    <definedName name="_AtRisk_FitDataRange_FIT_692EB_37568" hidden="1">#REF!</definedName>
    <definedName name="_AtRisk_FitDataRange_FIT_69EC7_3C817" hidden="1">#REF!</definedName>
    <definedName name="_AtRisk_FitDataRange_FIT_6A31_11D80" hidden="1">#REF!</definedName>
    <definedName name="_AtRisk_FitDataRange_FIT_70716_E2146" hidden="1">#REF!</definedName>
    <definedName name="_AtRisk_FitDataRange_FIT_88EDF_60D84" hidden="1">#REF!</definedName>
    <definedName name="_AtRisk_FitDataRange_FIT_B6CDD_C322F" hidden="1">#REF!</definedName>
    <definedName name="_AtRisk_FitDataRange_FIT_C0F58_DD75C" hidden="1">#REF!</definedName>
    <definedName name="_AtRisk_FitDataRange_FIT_C6BBC_5DBFB" hidden="1">#REF!</definedName>
    <definedName name="_AtRisk_FitDataRange_FIT_DE0F_81650"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localSheetId="1" hidden="1">7</definedName>
    <definedName name="_AtRisk_SimSetting_ReportOptionReportSelection" hidden="1">15</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localSheetId="1" hidden="1">7</definedName>
    <definedName name="_AtRisk_SimSetting_ReportsList" hidden="1">15</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ar1" localSheetId="1" hidden="1">{#N/A,#N/A,FALSE,"GERAL";#N/A,#N/A,FALSE,"012-96";#N/A,#N/A,FALSE,"018-96";#N/A,#N/A,FALSE,"027-96";#N/A,#N/A,FALSE,"059-96";#N/A,#N/A,FALSE,"076-96";#N/A,#N/A,FALSE,"019-97";#N/A,#N/A,FALSE,"021-97";#N/A,#N/A,FALSE,"022-97";#N/A,#N/A,FALSE,"028-97"}</definedName>
    <definedName name="_bar1" localSheetId="0" hidden="1">{#N/A,#N/A,FALSE,"GERAL";#N/A,#N/A,FALSE,"012-96";#N/A,#N/A,FALSE,"018-96";#N/A,#N/A,FALSE,"027-96";#N/A,#N/A,FALSE,"059-96";#N/A,#N/A,FALSE,"076-96";#N/A,#N/A,FALSE,"019-97";#N/A,#N/A,FALSE,"021-97";#N/A,#N/A,FALSE,"022-97";#N/A,#N/A,FALSE,"028-97"}</definedName>
    <definedName name="_bar1" hidden="1">{#N/A,#N/A,FALSE,"GERAL";#N/A,#N/A,FALSE,"012-96";#N/A,#N/A,FALSE,"018-96";#N/A,#N/A,FALSE,"027-96";#N/A,#N/A,FALSE,"059-96";#N/A,#N/A,FALSE,"076-96";#N/A,#N/A,FALSE,"019-97";#N/A,#N/A,FALSE,"021-97";#N/A,#N/A,FALSE,"022-97";#N/A,#N/A,FALSE,"028-97"}</definedName>
    <definedName name="_Currency_Equip_Rental_Summary_by_ContrEx">#REF!</definedName>
    <definedName name="_ddc140">#REF!</definedName>
    <definedName name="_ddc155">#REF!</definedName>
    <definedName name="_ddc163">#REF!</definedName>
    <definedName name="_ddc164">#REF!</definedName>
    <definedName name="_ddc167">#REF!</definedName>
    <definedName name="_ddc171">#REF!</definedName>
    <definedName name="_ddc172">#REF!</definedName>
    <definedName name="_ddc173">#REF!</definedName>
    <definedName name="_ddc176">#REF!</definedName>
    <definedName name="_dfm140">#REF!</definedName>
    <definedName name="_dfm155">#REF!</definedName>
    <definedName name="_dfm163">#REF!</definedName>
    <definedName name="_dfm164">#REF!</definedName>
    <definedName name="_dfm167">#REF!</definedName>
    <definedName name="_dfm171">#REF!</definedName>
    <definedName name="_dfm172">#REF!</definedName>
    <definedName name="_dfm173">#REF!</definedName>
    <definedName name="_dfm176">#REF!</definedName>
    <definedName name="_dip140">#REF!</definedName>
    <definedName name="_dip155">#REF!</definedName>
    <definedName name="_dip163">#REF!</definedName>
    <definedName name="_dip164">#REF!</definedName>
    <definedName name="_dip167">#REF!</definedName>
    <definedName name="_dip171">#REF!</definedName>
    <definedName name="_dip172">#REF!</definedName>
    <definedName name="_dip173">#REF!</definedName>
    <definedName name="_dip176">#REF!</definedName>
    <definedName name="_dmod173">#REF!</definedName>
    <definedName name="_dmod176">#REF!</definedName>
    <definedName name="_Estimate_Class_Equip_Rental_Summary_by_ContrEx">#REF!</definedName>
    <definedName name="_Estimate_Date_Equip_Rental_Summary_by_ContrEx">#REF!</definedName>
    <definedName name="_Fill" localSheetId="1" hidden="1">#REF!</definedName>
    <definedName name="_Fill" hidden="1">#REF!</definedName>
    <definedName name="_Fill2" hidden="1">#REF!</definedName>
    <definedName name="_Fill3" hidden="1">#REF!</definedName>
    <definedName name="_xlnm._FilterDatabase" localSheetId="1" hidden="1">#REF!</definedName>
    <definedName name="_xlnm._FilterDatabase" localSheetId="2" hidden="1">'Table 2'!$B$5:$P$187</definedName>
    <definedName name="_xlnm._FilterDatabase" localSheetId="0" hidden="1">'UR-Short list'!$A$2:$M$385</definedName>
    <definedName name="_xlnm._FilterDatabase" hidden="1">#REF!</definedName>
    <definedName name="_Job_Number_Equip_Rental_Summary_by_ContrEx" localSheetId="1">#REF!</definedName>
    <definedName name="_Job_Number_Equip_Rental_Summary_by_ContrEx" localSheetId="0">#REF!</definedName>
    <definedName name="_Job_Number_Equip_Rental_Summary_by_ContrEx">#REF!</definedName>
    <definedName name="_Key1" localSheetId="1" hidden="1">#REF!</definedName>
    <definedName name="_Key1" localSheetId="0" hidden="1">#REF!</definedName>
    <definedName name="_Key1" hidden="1">#REF!</definedName>
    <definedName name="_Key2" localSheetId="1" hidden="1">#REF!</definedName>
    <definedName name="_Key2" hidden="1">#REF!</definedName>
    <definedName name="_modnod140">#REF!</definedName>
    <definedName name="_modnod155">#REF!</definedName>
    <definedName name="_modnod163">#REF!</definedName>
    <definedName name="_modnod164">#REF!</definedName>
    <definedName name="_modnod167">#REF!</definedName>
    <definedName name="_modnod171">#REF!</definedName>
    <definedName name="_modnod172">#REF!</definedName>
    <definedName name="_modnod173">#REF!</definedName>
    <definedName name="_modnod176">#REF!</definedName>
    <definedName name="_Order1" hidden="1">255</definedName>
    <definedName name="_Order2" hidden="1">255</definedName>
    <definedName name="_Prepared_By_Equip_Rental_Summary_by_ContrEx">#REF!</definedName>
    <definedName name="_Project_Directory_Proj_Cost_Sumry">#REF!</definedName>
    <definedName name="_Project_Location_Equip_Rental_Summary_by_ContrEx">#REF!</definedName>
    <definedName name="_Project_Name_Equip_Rental_Summary_by_ContrEx">#REF!</definedName>
    <definedName name="_Project_Title_Equip_Rental_Summary_by_ContrEx">#REF!</definedName>
    <definedName name="_Regression_Int" hidden="1">1</definedName>
    <definedName name="_Regression_Out" localSheetId="1" hidden="1">#REF!</definedName>
    <definedName name="_Regression_Out" hidden="1">#REF!</definedName>
    <definedName name="_Regression_X" localSheetId="1" hidden="1">#REF!</definedName>
    <definedName name="_Regression_X" hidden="1">#REF!</definedName>
    <definedName name="_Regression_Y" localSheetId="1" hidden="1">#REF!</definedName>
    <definedName name="_Regression_Y" hidden="1">#REF!</definedName>
    <definedName name="_Report_Header_Equip_Rental_Summary_by_ContrEx">#REF!</definedName>
    <definedName name="_Scenario_Name_Equip_Rental_Summary_by_ContrEx">#REF!</definedName>
    <definedName name="_Sort" hidden="1">#REF!</definedName>
    <definedName name="_Table1_In1" hidden="1">#REF!</definedName>
    <definedName name="_Table1_Out" hidden="1">#REF!</definedName>
    <definedName name="A">#REF!</definedName>
    <definedName name="a_name">#REF!</definedName>
    <definedName name="aa_abs">#REF!</definedName>
    <definedName name="aa_con">#REF!</definedName>
    <definedName name="aa_em_abs">#REF!</definedName>
    <definedName name="aa_em_con">#REF!</definedName>
    <definedName name="aa_nor">#REF!</definedName>
    <definedName name="aa_yr">#REF!</definedName>
    <definedName name="aAnnProdProd">#REF!</definedName>
    <definedName name="aAnnProProd">#REF!</definedName>
    <definedName name="aAnnROM_240">#REF!</definedName>
    <definedName name="aAnnROM_320">#REF!</definedName>
    <definedName name="ACwvu.all." hidden="1">#REF!</definedName>
    <definedName name="ACwvu.prices." localSheetId="1" hidden="1">#REF!</definedName>
    <definedName name="ACwvu.prices." hidden="1">#REF!</definedName>
    <definedName name="ACwvu.summary." localSheetId="1" hidden="1">#REF!</definedName>
    <definedName name="ACwvu.summary." hidden="1">#REF!</definedName>
    <definedName name="aData_240">#REF!</definedName>
    <definedName name="aData_320">#REF!</definedName>
    <definedName name="AF" localSheetId="1" hidden="1">{#N/A,#N/A,FALSE,"GERAL";#N/A,#N/A,FALSE,"012-96";#N/A,#N/A,FALSE,"018-96";#N/A,#N/A,FALSE,"027-96";#N/A,#N/A,FALSE,"059-96";#N/A,#N/A,FALSE,"076-96";#N/A,#N/A,FALSE,"019-97";#N/A,#N/A,FALSE,"021-97";#N/A,#N/A,FALSE,"022-97";#N/A,#N/A,FALSE,"028-97"}</definedName>
    <definedName name="AF" localSheetId="0" hidden="1">{#N/A,#N/A,FALSE,"GERAL";#N/A,#N/A,FALSE,"012-96";#N/A,#N/A,FALSE,"018-96";#N/A,#N/A,FALSE,"027-96";#N/A,#N/A,FALSE,"059-96";#N/A,#N/A,FALSE,"076-96";#N/A,#N/A,FALSE,"019-97";#N/A,#N/A,FALSE,"021-97";#N/A,#N/A,FALSE,"022-97";#N/A,#N/A,FALSE,"028-97"}</definedName>
    <definedName name="AF" hidden="1">{#N/A,#N/A,FALSE,"GERAL";#N/A,#N/A,FALSE,"012-96";#N/A,#N/A,FALSE,"018-96";#N/A,#N/A,FALSE,"027-96";#N/A,#N/A,FALSE,"059-96";#N/A,#N/A,FALSE,"076-96";#N/A,#N/A,FALSE,"019-97";#N/A,#N/A,FALSE,"021-97";#N/A,#N/A,FALSE,"022-97";#N/A,#N/A,FALSE,"028-97"}</definedName>
    <definedName name="AnnualTreat1Cost">'[1]15 - Water Treatment'!$H$40</definedName>
    <definedName name="anscount" hidden="1">2</definedName>
    <definedName name="Aquis_Mercadoria_Importada" localSheetId="1">AND(ORIGEM="I",Cod_Ativ_N1="F")</definedName>
    <definedName name="Aquis_Mercadoria_Importada" localSheetId="0">AND(ORIGEM="I",Cod_Ativ_N1="F")</definedName>
    <definedName name="Aquis_Mercadoria_Importada">AND(ORIGEM="I",Cod_Ativ_N1="F")</definedName>
    <definedName name="Aquis_Mercadoria_Nacional" localSheetId="1">AND(ORIGEM="N",Cod_Ativ_N1="F")</definedName>
    <definedName name="Aquis_Mercadoria_Nacional" localSheetId="0">AND(ORIGEM="N",Cod_Ativ_N1="F")</definedName>
    <definedName name="Aquis_Mercadoria_Nacional">AND(ORIGEM="N",Cod_Ativ_N1="F")</definedName>
    <definedName name="Aquis_Serv_Importado" localSheetId="1">AND(ORIGEM="I",OR(Cod_Ativ_N1="C",Cod_Ativ_N1="D",Cod_Ativ_N1="L",Cod_Ativ_N1="M",Cod_Ativ_N1="E",Cod_Ativ_N1="T"))</definedName>
    <definedName name="Aquis_Serv_Importado" localSheetId="0">AND(ORIGEM="I",OR(Cod_Ativ_N1="C",Cod_Ativ_N1="D",Cod_Ativ_N1="L",Cod_Ativ_N1="M",Cod_Ativ_N1="E",Cod_Ativ_N1="T"))</definedName>
    <definedName name="Aquis_Serv_Importado">AND(ORIGEM="I",OR(Cod_Ativ_N1="C",Cod_Ativ_N1="D",Cod_Ativ_N1="L",Cod_Ativ_N1="M",Cod_Ativ_N1="E",Cod_Ativ_N1="T"))</definedName>
    <definedName name="Aquis_Serv_Nacional" localSheetId="1">AND(ORIGEM="N",OR(Cod_Ativ_N1="C",Cod_Ativ_N1="D",Cod_Ativ_N1="L",Cod_Ativ_N1="M",Cod_Ativ_N1="E",Cod_Ativ_N1="T" ))</definedName>
    <definedName name="Aquis_Serv_Nacional" localSheetId="0">AND(ORIGEM="N",OR(Cod_Ativ_N1="C",Cod_Ativ_N1="D",Cod_Ativ_N1="L",Cod_Ativ_N1="M",Cod_Ativ_N1="E",Cod_Ativ_N1="T" ))</definedName>
    <definedName name="Aquis_Serv_Nacional">AND(ORIGEM="N",OR(Cod_Ativ_N1="C",Cod_Ativ_N1="D",Cod_Ativ_N1="L",Cod_Ativ_N1="M",Cod_Ativ_N1="E",Cod_Ativ_N1="T" ))</definedName>
    <definedName name="AREA" localSheetId="1">#REF!</definedName>
    <definedName name="AREA" localSheetId="0">#REF!</definedName>
    <definedName name="AREA">#REF!</definedName>
    <definedName name="AREA_DESC" localSheetId="1">#REF!</definedName>
    <definedName name="AREA_DESC">#REF!</definedName>
    <definedName name="AREA_TABLE" localSheetId="1">#REF!</definedName>
    <definedName name="AREA_TABLE">#REF!</definedName>
    <definedName name="AreaCodes">#REF!</definedName>
    <definedName name="AreaTitles">#REF!</definedName>
    <definedName name="asd" localSheetId="1" hidden="1">#REF!</definedName>
    <definedName name="asd" hidden="1">#REF!</definedName>
    <definedName name="ASDF" localSheetId="1" hidden="1">{#N/A,#N/A,FALSE,"GERAL";#N/A,#N/A,FALSE,"012-96";#N/A,#N/A,FALSE,"018-96";#N/A,#N/A,FALSE,"027-96";#N/A,#N/A,FALSE,"059-96";#N/A,#N/A,FALSE,"076-96";#N/A,#N/A,FALSE,"019-97";#N/A,#N/A,FALSE,"021-97";#N/A,#N/A,FALSE,"022-97";#N/A,#N/A,FALSE,"028-97"}</definedName>
    <definedName name="ASDF" localSheetId="0" hidden="1">{#N/A,#N/A,FALSE,"GERAL";#N/A,#N/A,FALSE,"012-96";#N/A,#N/A,FALSE,"018-96";#N/A,#N/A,FALSE,"027-96";#N/A,#N/A,FALSE,"059-96";#N/A,#N/A,FALSE,"076-96";#N/A,#N/A,FALSE,"019-97";#N/A,#N/A,FALSE,"021-97";#N/A,#N/A,FALSE,"022-97";#N/A,#N/A,FALSE,"028-97"}</definedName>
    <definedName name="ASDF" hidden="1">{#N/A,#N/A,FALSE,"GERAL";#N/A,#N/A,FALSE,"012-96";#N/A,#N/A,FALSE,"018-96";#N/A,#N/A,FALSE,"027-96";#N/A,#N/A,FALSE,"059-96";#N/A,#N/A,FALSE,"076-96";#N/A,#N/A,FALSE,"019-97";#N/A,#N/A,FALSE,"021-97";#N/A,#N/A,FALSE,"022-97";#N/A,#N/A,FALSE,"028-97"}</definedName>
    <definedName name="awdaw" localSheetId="1" hidden="1">{"EXEC",#N/A,FALSE,"Header";"EXEC_2",#N/A,FALSE,"Summary_2"}</definedName>
    <definedName name="awdaw" localSheetId="0" hidden="1">{"EXEC",#N/A,FALSE,"Header";"EXEC_2",#N/A,FALSE,"Summary_2"}</definedName>
    <definedName name="awdaw" hidden="1">{"EXEC",#N/A,FALSE,"Header";"EXEC_2",#N/A,FALSE,"Summary_2"}</definedName>
    <definedName name="awdawd" localSheetId="1" hidden="1">{"EXEC",#N/A,FALSE,"Header";"EXEC_3",#N/A,FALSE,"Summary_3"}</definedName>
    <definedName name="awdawd" localSheetId="0" hidden="1">{"EXEC",#N/A,FALSE,"Header";"EXEC_3",#N/A,FALSE,"Summary_3"}</definedName>
    <definedName name="awdawd" hidden="1">{"EXEC",#N/A,FALSE,"Header";"EXEC_3",#N/A,FALSE,"Summary_3"}</definedName>
    <definedName name="awdwa" localSheetId="1" hidden="1">{"EXEC",#N/A,TRUE,"Header";"EXEC_1",#N/A,TRUE,"Summary_1"}</definedName>
    <definedName name="awdwa" localSheetId="0" hidden="1">{"EXEC",#N/A,TRUE,"Header";"EXEC_1",#N/A,TRUE,"Summary_1"}</definedName>
    <definedName name="awdwa" hidden="1">{"EXEC",#N/A,TRUE,"Header";"EXEC_1",#N/A,TRUE,"Summary_1"}</definedName>
    <definedName name="b" localSheetId="1" hidden="1">{#N/A,#N/A,TRUE,"Summary";#N/A,#N/A,TRUE,"Price-Volume";#N/A,#N/A,TRUE,"Accounting";#N/A,#N/A,TRUE,"Comparisons"}</definedName>
    <definedName name="b" localSheetId="0" hidden="1">{#N/A,#N/A,TRUE,"Summary";#N/A,#N/A,TRUE,"Price-Volume";#N/A,#N/A,TRUE,"Accounting";#N/A,#N/A,TRUE,"Comparisons"}</definedName>
    <definedName name="b" hidden="1">{#N/A,#N/A,TRUE,"Summary";#N/A,#N/A,TRUE,"Price-Volume";#N/A,#N/A,TRUE,"Accounting";#N/A,#N/A,TRUE,"Comparisons"}</definedName>
    <definedName name="B_OK_Click">#REF!</definedName>
    <definedName name="Beg_Bal">#REF!</definedName>
    <definedName name="benita" localSheetId="1" hidden="1">{#N/A,#N/A,FALSE,"Summary";#N/A,#N/A,FALSE,"Stlwk 1";#N/A,#N/A,FALSE,"Stlwk 2";#N/A,#N/A,FALSE,"Stlwk 3";#N/A,#N/A,FALSE,"Stlwk 4";#N/A,#N/A,FALSE,"Stlwk 5";#N/A,#N/A,FALSE,"Stlwk 6";#N/A,#N/A,FALSE,"Stlwk 7";#N/A,#N/A,FALSE,"Stlwk 8";#N/A,#N/A,FALSE,"Stlwk 9";#N/A,#N/A,FALSE,"Stlwk 10";#N/A,#N/A,FALSE,"Stlwk 11";#N/A,#N/A,FALSE,"Stlwk 12"}</definedName>
    <definedName name="benita" localSheetId="0" hidden="1">{#N/A,#N/A,FALSE,"Summary";#N/A,#N/A,FALSE,"Stlwk 1";#N/A,#N/A,FALSE,"Stlwk 2";#N/A,#N/A,FALSE,"Stlwk 3";#N/A,#N/A,FALSE,"Stlwk 4";#N/A,#N/A,FALSE,"Stlwk 5";#N/A,#N/A,FALSE,"Stlwk 6";#N/A,#N/A,FALSE,"Stlwk 7";#N/A,#N/A,FALSE,"Stlwk 8";#N/A,#N/A,FALSE,"Stlwk 9";#N/A,#N/A,FALSE,"Stlwk 10";#N/A,#N/A,FALSE,"Stlwk 11";#N/A,#N/A,FALSE,"Stlwk 12"}</definedName>
    <definedName name="benita" hidden="1">{#N/A,#N/A,FALSE,"Summary";#N/A,#N/A,FALSE,"Stlwk 1";#N/A,#N/A,FALSE,"Stlwk 2";#N/A,#N/A,FALSE,"Stlwk 3";#N/A,#N/A,FALSE,"Stlwk 4";#N/A,#N/A,FALSE,"Stlwk 5";#N/A,#N/A,FALSE,"Stlwk 6";#N/A,#N/A,FALSE,"Stlwk 7";#N/A,#N/A,FALSE,"Stlwk 8";#N/A,#N/A,FALSE,"Stlwk 9";#N/A,#N/A,FALSE,"Stlwk 10";#N/A,#N/A,FALSE,"Stlwk 11";#N/A,#N/A,FALSE,"Stlwk 12"}</definedName>
    <definedName name="bill2" localSheetId="1" hidden="1">{"Bill 3.2",#N/A,FALSE,"BILLS"}</definedName>
    <definedName name="bill2" localSheetId="0" hidden="1">{"Bill 3.2",#N/A,FALSE,"BILLS"}</definedName>
    <definedName name="bill2" hidden="1">{"Bill 3.2",#N/A,FALSE,"BILLS"}</definedName>
    <definedName name="bill3" localSheetId="1" hidden="1">{"Bill 3.2",#N/A,FALSE,"BILLS"}</definedName>
    <definedName name="bill3" localSheetId="0" hidden="1">{"Bill 3.2",#N/A,FALSE,"BILLS"}</definedName>
    <definedName name="bill3" hidden="1">{"Bill 3.2",#N/A,FALSE,"BILLS"}</definedName>
    <definedName name="bldg">#REF!</definedName>
    <definedName name="Bldg1LandTotal">'[1]4 - Bldgs &amp; Equip MS'!$J$102</definedName>
    <definedName name="Bldg1Total">'[1]4 - Bldgs &amp; Equip MS'!$H$102</definedName>
    <definedName name="Bldg1WaterTotal">'[1]4 - Bldgs &amp; Equip MS'!$K$102</definedName>
    <definedName name="bob" localSheetId="1" hidden="1">#REF!</definedName>
    <definedName name="bob" localSheetId="0" hidden="1">#REF!</definedName>
    <definedName name="bob" hidden="1">#REF!</definedName>
    <definedName name="BRITAGEM" localSheetId="1" hidden="1">{#N/A,#N/A,FALSE,"GERAL";#N/A,#N/A,FALSE,"012-96";#N/A,#N/A,FALSE,"018-96";#N/A,#N/A,FALSE,"027-96";#N/A,#N/A,FALSE,"059-96";#N/A,#N/A,FALSE,"076-96";#N/A,#N/A,FALSE,"019-97";#N/A,#N/A,FALSE,"021-97";#N/A,#N/A,FALSE,"022-97";#N/A,#N/A,FALSE,"028-97"}</definedName>
    <definedName name="BRITAGEM" localSheetId="0"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BRL_AFRMM">#REF!</definedName>
    <definedName name="BRL_CIDE">#REF!</definedName>
    <definedName name="BRL_COFINS">#REF!</definedName>
    <definedName name="BRL_DESP_ALFAND">#REF!</definedName>
    <definedName name="BRL_DIFAL">#REF!</definedName>
    <definedName name="BRL_FRETE">#REF!</definedName>
    <definedName name="BRL_ICMS">#REF!</definedName>
    <definedName name="BRL_II">#REF!</definedName>
    <definedName name="BRL_IOF">#REF!</definedName>
    <definedName name="BRL_IPI">#REF!</definedName>
    <definedName name="BRL_IRRF">#REF!</definedName>
    <definedName name="BRL_ISS">#REF!</definedName>
    <definedName name="BRL_PIS">#REF!</definedName>
    <definedName name="BRL_SEGURO_INT">#REF!</definedName>
    <definedName name="BRL_TOTAL_IMPOSTOS">#REF!</definedName>
    <definedName name="CBWorkbookPriority" hidden="1">-1077073001</definedName>
    <definedName name="CCE">#REF!</definedName>
    <definedName name="cch"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ch.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CL">#REF!</definedName>
    <definedName name="CCM">#REF!</definedName>
    <definedName name="CCS">#REF!</definedName>
    <definedName name="ch"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em1LandTotal">'[1]3 - Chemicals'!$J$61</definedName>
    <definedName name="Chem1Total">'[1]3 - Chemicals'!$H$61</definedName>
    <definedName name="Chem1WaterTotal">'[1]3 - Chemicals'!$K$61</definedName>
    <definedName name="CHOP_H" localSheetId="1">#REF!</definedName>
    <definedName name="CHOP_H" localSheetId="0">#REF!</definedName>
    <definedName name="CHOP_H">#REF!</definedName>
    <definedName name="CLIENT" localSheetId="1">#REF!</definedName>
    <definedName name="CLIENT" localSheetId="0">#REF!</definedName>
    <definedName name="CLIENT">#REF!</definedName>
    <definedName name="CLIENTDOC" localSheetId="1">#REF!</definedName>
    <definedName name="CLIENTDOC" localSheetId="0">#REF!</definedName>
    <definedName name="CLIENTDOC">#REF!</definedName>
    <definedName name="Cod_Ativ_N1">#REF!</definedName>
    <definedName name="COD_ATIVIDADE" localSheetId="1">#REF!&amp;TEXT(#REF!,"00")&amp;TEXT(#REF!,"00")&amp;TEXT(#REF!,"000")&amp;TEXT(#REF!,"000")</definedName>
    <definedName name="COD_ATIVIDADE" localSheetId="0">#REF!&amp;TEXT(#REF!,"00")&amp;TEXT(#REF!,"00")&amp;TEXT(#REF!,"000")&amp;TEXT(#REF!,"000")</definedName>
    <definedName name="COD_ATIVIDADE">#REF!&amp;TEXT(#REF!,"00")&amp;TEXT(#REF!,"00")&amp;TEXT(#REF!,"000")&amp;TEXT(#REF!,"000")</definedName>
    <definedName name="COM">#REF!</definedName>
    <definedName name="commodity_code">#REF!</definedName>
    <definedName name="CommodityCodes">#REF!</definedName>
    <definedName name="conc">#REF!</definedName>
    <definedName name="ConstCost">#REF!</definedName>
    <definedName name="ControlPackage">#REF!</definedName>
    <definedName name="CostCode" localSheetId="1">#REF!</definedName>
    <definedName name="CostCode" localSheetId="0">#REF!</definedName>
    <definedName name="CostCode">#REF!</definedName>
    <definedName name="CP" localSheetId="1">#REF!</definedName>
    <definedName name="CP" localSheetId="0">#REF!</definedName>
    <definedName name="CP">#REF!</definedName>
    <definedName name="CR_H" localSheetId="1">#REF!</definedName>
    <definedName name="CR_H" localSheetId="0">#REF!</definedName>
    <definedName name="CR_H">#REF!</definedName>
    <definedName name="CRC_RANGE">#REF!</definedName>
    <definedName name="CreateRangeName">#REF!</definedName>
    <definedName name="CREW">#REF!</definedName>
    <definedName name="csm_hf">#REF!</definedName>
    <definedName name="CSMB_H">#REF!</definedName>
    <definedName name="CSMS_H">#REF!</definedName>
    <definedName name="CSMT_AX">#REF!</definedName>
    <definedName name="CSMT_H">#REF!</definedName>
    <definedName name="CURRENT_UNIT">#REF!</definedName>
    <definedName name="Cwvu.summary." localSheetId="1" hidden="1">#REF!</definedName>
    <definedName name="Cwvu.summary." hidden="1">#REF!</definedName>
    <definedName name="D" hidden="1">#REF!</definedName>
    <definedName name="d.mod140">#REF!</definedName>
    <definedName name="Daniel">#REF!</definedName>
    <definedName name="Data">#REF!</definedName>
    <definedName name="_xlnm.Database">#REF!</definedName>
    <definedName name="Date">#REF!</definedName>
    <definedName name="DATSHT">#REF!</definedName>
    <definedName name="design">#REF!</definedName>
    <definedName name="designer140">#REF!</definedName>
    <definedName name="designer155">#REF!</definedName>
    <definedName name="designer163">#REF!</definedName>
    <definedName name="designer164">#REF!</definedName>
    <definedName name="designer167">#REF!</definedName>
    <definedName name="designer171">#REF!</definedName>
    <definedName name="designer172">#REF!</definedName>
    <definedName name="designer173">#REF!</definedName>
    <definedName name="designer176">#REF!</definedName>
    <definedName name="det.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et.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et.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eviate">#REF!</definedName>
    <definedName name="DFHFG"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FHFG"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FHFG"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IS">#REF!</definedName>
    <definedName name="Disc_name">#REF!</definedName>
    <definedName name="DiscLookup">#REF!</definedName>
    <definedName name="DiscountRate">'[1]11 - PostClosure'!$F$45</definedName>
    <definedName name="Dl" localSheetId="1">#REF!</definedName>
    <definedName name="Dl" localSheetId="0">#REF!</definedName>
    <definedName name="Dl">#REF!</definedName>
    <definedName name="dmod140" localSheetId="1">#REF!</definedName>
    <definedName name="dmod140" localSheetId="0">#REF!</definedName>
    <definedName name="dmod140">#REF!</definedName>
    <definedName name="dmod155" localSheetId="1">#REF!</definedName>
    <definedName name="dmod155" localSheetId="0">#REF!</definedName>
    <definedName name="dmod155">#REF!</definedName>
    <definedName name="dmod163">#REF!</definedName>
    <definedName name="dmod164">#REF!</definedName>
    <definedName name="dmod167">#REF!</definedName>
    <definedName name="dmod171">#REF!</definedName>
    <definedName name="dmod172">#REF!</definedName>
    <definedName name="dmod173">#REF!</definedName>
    <definedName name="doc_no">#REF!</definedName>
    <definedName name="DropDown18_Change">#REF!</definedName>
    <definedName name="Ds">#REF!</definedName>
    <definedName name="DSC">#REF!</definedName>
    <definedName name="DynDelivList">OFFSET(#REF!,0,0,COUNTA(#REF!),1)</definedName>
    <definedName name="E">#REF!</definedName>
    <definedName name="E_liner">#REF!</definedName>
    <definedName name="Ea_l">#REF!</definedName>
    <definedName name="Ea_s">#REF!</definedName>
    <definedName name="Ecr_ax">#REF!</definedName>
    <definedName name="Ecr_h">#REF!</definedName>
    <definedName name="Ecsm">#REF!</definedName>
    <definedName name="EEE" localSheetId="1" hidden="1">{#N/A,#N/A,FALSE,"GERAL";#N/A,#N/A,FALSE,"012-96";#N/A,#N/A,FALSE,"018-96";#N/A,#N/A,FALSE,"027-96";#N/A,#N/A,FALSE,"059-96";#N/A,#N/A,FALSE,"076-96";#N/A,#N/A,FALSE,"019-97";#N/A,#N/A,FALSE,"021-97";#N/A,#N/A,FALSE,"022-97";#N/A,#N/A,FALSE,"028-97"}</definedName>
    <definedName name="EEE" localSheetId="0" hidden="1">{#N/A,#N/A,FALSE,"GERAL";#N/A,#N/A,FALSE,"012-96";#N/A,#N/A,FALSE,"018-96";#N/A,#N/A,FALSE,"027-96";#N/A,#N/A,FALSE,"059-96";#N/A,#N/A,FALSE,"076-96";#N/A,#N/A,FALSE,"019-97";#N/A,#N/A,FALSE,"021-97";#N/A,#N/A,FALSE,"022-97";#N/A,#N/A,FALSE,"028-97"}</definedName>
    <definedName name="EEE" hidden="1">{#N/A,#N/A,FALSE,"GERAL";#N/A,#N/A,FALSE,"012-96";#N/A,#N/A,FALSE,"018-96";#N/A,#N/A,FALSE,"027-96";#N/A,#N/A,FALSE,"059-96";#N/A,#N/A,FALSE,"076-96";#N/A,#N/A,FALSE,"019-97";#N/A,#N/A,FALSE,"021-97";#N/A,#N/A,FALSE,"022-97";#N/A,#N/A,FALSE,"028-97"}</definedName>
    <definedName name="EFF" localSheetId="1" hidden="1">{#N/A,#N/A,FALSE,"GERAL";#N/A,#N/A,FALSE,"012-96";#N/A,#N/A,FALSE,"018-96";#N/A,#N/A,FALSE,"027-96";#N/A,#N/A,FALSE,"059-96";#N/A,#N/A,FALSE,"076-96";#N/A,#N/A,FALSE,"019-97";#N/A,#N/A,FALSE,"021-97";#N/A,#N/A,FALSE,"022-97";#N/A,#N/A,FALSE,"028-97"}</definedName>
    <definedName name="EFF" localSheetId="0" hidden="1">{#N/A,#N/A,FALSE,"GERAL";#N/A,#N/A,FALSE,"012-96";#N/A,#N/A,FALSE,"018-96";#N/A,#N/A,FALSE,"027-96";#N/A,#N/A,FALSE,"059-96";#N/A,#N/A,FALSE,"076-96";#N/A,#N/A,FALSE,"019-97";#N/A,#N/A,FALSE,"021-97";#N/A,#N/A,FALSE,"022-97";#N/A,#N/A,FALSE,"028-97"}</definedName>
    <definedName name="EFF" hidden="1">{#N/A,#N/A,FALSE,"GERAL";#N/A,#N/A,FALSE,"012-96";#N/A,#N/A,FALSE,"018-96";#N/A,#N/A,FALSE,"027-96";#N/A,#N/A,FALSE,"059-96";#N/A,#N/A,FALSE,"076-96";#N/A,#N/A,FALSE,"019-97";#N/A,#N/A,FALSE,"021-97";#N/A,#N/A,FALSE,"022-97";#N/A,#N/A,FALSE,"028-97"}</definedName>
    <definedName name="Eh_l">#REF!</definedName>
    <definedName name="Eh_s">#REF!</definedName>
    <definedName name="End_Bal">#REF!</definedName>
    <definedName name="EPCM">#REF!</definedName>
    <definedName name="EQP">#REF!</definedName>
    <definedName name="eqplst">#REF!</definedName>
    <definedName name="EQUIP_DESC">#REF!</definedName>
    <definedName name="EQUIP_DESC_TABLE">#REF!</definedName>
    <definedName name="equip_type_L">#REF!</definedName>
    <definedName name="equip_type_M">#REF!</definedName>
    <definedName name="EquipType">#REF!</definedName>
    <definedName name="er" localSheetId="1" hidden="1">{#N/A,#N/A,FALSE,"Summary";#N/A,#N/A,FALSE,"Stlwk 1";#N/A,#N/A,FALSE,"Stlwk 2";#N/A,#N/A,FALSE,"Stlwk 3";#N/A,#N/A,FALSE,"Stlwk 4";#N/A,#N/A,FALSE,"Stlwk 5";#N/A,#N/A,FALSE,"Stlwk 6";#N/A,#N/A,FALSE,"Stlwk 7";#N/A,#N/A,FALSE,"Stlwk 8";#N/A,#N/A,FALSE,"Stlwk 9";#N/A,#N/A,FALSE,"Stlwk 10";#N/A,#N/A,FALSE,"Stlwk 11";#N/A,#N/A,FALSE,"Stlwk 12"}</definedName>
    <definedName name="er" localSheetId="0" hidden="1">{#N/A,#N/A,FALSE,"Summary";#N/A,#N/A,FALSE,"Stlwk 1";#N/A,#N/A,FALSE,"Stlwk 2";#N/A,#N/A,FALSE,"Stlwk 3";#N/A,#N/A,FALSE,"Stlwk 4";#N/A,#N/A,FALSE,"Stlwk 5";#N/A,#N/A,FALSE,"Stlwk 6";#N/A,#N/A,FALSE,"Stlwk 7";#N/A,#N/A,FALSE,"Stlwk 8";#N/A,#N/A,FALSE,"Stlwk 9";#N/A,#N/A,FALSE,"Stlwk 10";#N/A,#N/A,FALSE,"Stlwk 11";#N/A,#N/A,FALSE,"Stlwk 12"}</definedName>
    <definedName name="er" hidden="1">{#N/A,#N/A,FALSE,"Summary";#N/A,#N/A,FALSE,"Stlwk 1";#N/A,#N/A,FALSE,"Stlwk 2";#N/A,#N/A,FALSE,"Stlwk 3";#N/A,#N/A,FALSE,"Stlwk 4";#N/A,#N/A,FALSE,"Stlwk 5";#N/A,#N/A,FALSE,"Stlwk 6";#N/A,#N/A,FALSE,"Stlwk 7";#N/A,#N/A,FALSE,"Stlwk 8";#N/A,#N/A,FALSE,"Stlwk 9";#N/A,#N/A,FALSE,"Stlwk 10";#N/A,#N/A,FALSE,"Stlwk 11";#N/A,#N/A,FALSE,"Stlwk 12"}</definedName>
    <definedName name="ESPESSAMENTO" localSheetId="1" hidden="1">{#N/A,#N/A,FALSE,"GERAL";#N/A,#N/A,FALSE,"012-96";#N/A,#N/A,FALSE,"018-96";#N/A,#N/A,FALSE,"027-96";#N/A,#N/A,FALSE,"059-96";#N/A,#N/A,FALSE,"076-96";#N/A,#N/A,FALSE,"019-97";#N/A,#N/A,FALSE,"021-97";#N/A,#N/A,FALSE,"022-97";#N/A,#N/A,FALSE,"028-97"}</definedName>
    <definedName name="ESPESSAMENTO" localSheetId="0"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T">"'EST-SNC'!$A$2:$CT$1312"</definedName>
    <definedName name="ETYP">#REF!</definedName>
    <definedName name="Ewr">#REF!</definedName>
    <definedName name="Excel_BuiltIn_Print_Area_1">#REF!</definedName>
    <definedName name="Exch_Rate">OFFSET(#REF!,0,0,COUNTA(#REF!),2)</definedName>
    <definedName name="Extra_Pay">#REF!</definedName>
    <definedName name="ExtSqFt">(#REF!+#REF!)*(1+#REF!)</definedName>
    <definedName name="fggfhhfgjh"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gfhhfgjh"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gfhhfgjh"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t.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gt.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g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h_l">#REF!</definedName>
    <definedName name="Fh_s">#REF!</definedName>
    <definedName name="fill" localSheetId="1" hidden="1">#REF!</definedName>
    <definedName name="fill" hidden="1">#REF!</definedName>
    <definedName name="filtragem" localSheetId="1" hidden="1">{#N/A,#N/A,FALSE,"GERAL";#N/A,#N/A,FALSE,"012-96";#N/A,#N/A,FALSE,"018-96";#N/A,#N/A,FALSE,"027-96";#N/A,#N/A,FALSE,"059-96";#N/A,#N/A,FALSE,"076-96";#N/A,#N/A,FALSE,"019-97";#N/A,#N/A,FALSE,"021-97";#N/A,#N/A,FALSE,"022-97";#N/A,#N/A,FALSE,"028-97"}</definedName>
    <definedName name="filtragem" localSheetId="0"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LOT" localSheetId="1" hidden="1">{#N/A,#N/A,FALSE,"GERAL";#N/A,#N/A,FALSE,"012-96";#N/A,#N/A,FALSE,"018-96";#N/A,#N/A,FALSE,"027-96";#N/A,#N/A,FALSE,"059-96";#N/A,#N/A,FALSE,"076-96";#N/A,#N/A,FALSE,"019-97";#N/A,#N/A,FALSE,"021-97";#N/A,#N/A,FALSE,"022-97";#N/A,#N/A,FALSE,"028-97"}</definedName>
    <definedName name="FLOT" localSheetId="0"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TUANTE2" localSheetId="1" hidden="1">{#N/A,#N/A,FALSE,"GERAL";#N/A,#N/A,FALSE,"012-96";#N/A,#N/A,FALSE,"018-96";#N/A,#N/A,FALSE,"027-96";#N/A,#N/A,FALSE,"059-96";#N/A,#N/A,FALSE,"076-96";#N/A,#N/A,FALSE,"019-97";#N/A,#N/A,FALSE,"021-97";#N/A,#N/A,FALSE,"022-97";#N/A,#N/A,FALSE,"028-97"}</definedName>
    <definedName name="FLUTUANTE2" localSheetId="0"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ONT">#REF!</definedName>
    <definedName name="FOS">#REF!</definedName>
    <definedName name="fred" localSheetId="1" hidden="1">{"'Sortierung numerisch'!$A$1:$Q$606"}</definedName>
    <definedName name="fred" localSheetId="0" hidden="1">{"'Sortierung numerisch'!$A$1:$Q$606"}</definedName>
    <definedName name="fred" hidden="1">{"'Sortierung numerisch'!$A$1:$Q$606"}</definedName>
    <definedName name="fred1" localSheetId="1" hidden="1">{"'Sortierung numerisch'!$A$1:$Q$606"}</definedName>
    <definedName name="fred1" localSheetId="0" hidden="1">{"'Sortierung numerisch'!$A$1:$Q$606"}</definedName>
    <definedName name="fred1" hidden="1">{"'Sortierung numerisch'!$A$1:$Q$606"}</definedName>
    <definedName name="FREIGHT">#REF!</definedName>
    <definedName name="Frete_Municipal" localSheetId="1">#REF!='Table 1'!UF_DESTINO&amp;" - "&amp;#REF!</definedName>
    <definedName name="Frete_Municipal" localSheetId="0">#REF!=UF_DESTINO&amp;" - "&amp;#REF!</definedName>
    <definedName name="Frete_Municipal">#REF!=UF_DESTINO&amp;" - "&amp;#REF!</definedName>
    <definedName name="frt.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rt.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r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uel_yes_no">'[2]Master-Union'!$B$6</definedName>
    <definedName name="FUELPRICE">'[2]Master-Union'!$B$7</definedName>
    <definedName name="Full_Print" localSheetId="1">#REF!</definedName>
    <definedName name="Full_Print" localSheetId="0">#REF!</definedName>
    <definedName name="Full_Print">#REF!</definedName>
    <definedName name="FWSqFt" localSheetId="1">(#REF!+#REF!)*(1+#REF!)</definedName>
    <definedName name="FWSqFt" localSheetId="0">(#REF!+#REF!)*(1+#REF!)</definedName>
    <definedName name="FWSqFt">(#REF!+#REF!)*(1+#REF!)</definedName>
    <definedName name="fx" localSheetId="1">#REF!</definedName>
    <definedName name="fx">#REF!</definedName>
    <definedName name="FXE">#REF!</definedName>
    <definedName name="FXL">#REF!</definedName>
    <definedName name="FXM">#REF!</definedName>
    <definedName name="FXS">#REF!</definedName>
    <definedName name="g">#REF!</definedName>
    <definedName name="ghgijuu" localSheetId="1" hidden="1">{#N/A,#N/A,FALSE,"COVER";#N/A,#N/A,FALSE,"RECAP";#N/A,#N/A,FALSE,"SANTA BARBARA NONMANUAL";#N/A,#N/A,FALSE,"CEQUIP";#N/A,#N/A,FALSE,"WRATE";#N/A,#N/A,FALSE,"INDIRECT";#N/A,#N/A,FALSE,"TRAIN";#N/A,#N/A,FALSE,"MANLOADED SCHEDULE"}</definedName>
    <definedName name="ghgijuu" localSheetId="0" hidden="1">{#N/A,#N/A,FALSE,"COVER";#N/A,#N/A,FALSE,"RECAP";#N/A,#N/A,FALSE,"SANTA BARBARA NONMANUAL";#N/A,#N/A,FALSE,"CEQUIP";#N/A,#N/A,FALSE,"WRATE";#N/A,#N/A,FALSE,"INDIRECT";#N/A,#N/A,FALSE,"TRAIN";#N/A,#N/A,FALSE,"MANLOADED SCHEDULE"}</definedName>
    <definedName name="ghgijuu" hidden="1">{#N/A,#N/A,FALSE,"COVER";#N/A,#N/A,FALSE,"RECAP";#N/A,#N/A,FALSE,"SANTA BARBARA NONMANUAL";#N/A,#N/A,FALSE,"CEQUIP";#N/A,#N/A,FALSE,"WRATE";#N/A,#N/A,FALSE,"INDIRECT";#N/A,#N/A,FALSE,"TRAIN";#N/A,#N/A,FALSE,"MANLOADED SCHEDULE"}</definedName>
    <definedName name="gmd" localSheetId="1" hidden="1">{#N/A,#N/A,FALSE,"Matrix";#N/A,#N/A,FALSE,"Executive";#N/A,#N/A,FALSE,"Summary"}</definedName>
    <definedName name="gmd" localSheetId="0" hidden="1">{#N/A,#N/A,FALSE,"Matrix";#N/A,#N/A,FALSE,"Executive";#N/A,#N/A,FALSE,"Summary"}</definedName>
    <definedName name="gmd" hidden="1">{#N/A,#N/A,FALSE,"Matrix";#N/A,#N/A,FALSE,"Executive";#N/A,#N/A,FALSE,"Summary"}</definedName>
    <definedName name="growth">#REF!</definedName>
    <definedName name="H2OQUALITY">#REF!</definedName>
    <definedName name="haa"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a"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a"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bc"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bc"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bc"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rbor" localSheetId="1" hidden="1">{#N/A,#N/A,FALSE,"Summary";#N/A,#N/A,FALSE,"Stlwk 1";#N/A,#N/A,FALSE,"Stlwk 2";#N/A,#N/A,FALSE,"Stlwk 3";#N/A,#N/A,FALSE,"Stlwk 4";#N/A,#N/A,FALSE,"Stlwk 5";#N/A,#N/A,FALSE,"Stlwk 6";#N/A,#N/A,FALSE,"Stlwk 7";#N/A,#N/A,FALSE,"Stlwk 8";#N/A,#N/A,FALSE,"Stlwk 9";#N/A,#N/A,FALSE,"Stlwk 10";#N/A,#N/A,FALSE,"Stlwk 11";#N/A,#N/A,FALSE,"Stlwk 12"}</definedName>
    <definedName name="harbor" localSheetId="0" hidden="1">{#N/A,#N/A,FALSE,"Summary";#N/A,#N/A,FALSE,"Stlwk 1";#N/A,#N/A,FALSE,"Stlwk 2";#N/A,#N/A,FALSE,"Stlwk 3";#N/A,#N/A,FALSE,"Stlwk 4";#N/A,#N/A,FALSE,"Stlwk 5";#N/A,#N/A,FALSE,"Stlwk 6";#N/A,#N/A,FALSE,"Stlwk 7";#N/A,#N/A,FALSE,"Stlwk 8";#N/A,#N/A,FALSE,"Stlwk 9";#N/A,#N/A,FALSE,"Stlwk 10";#N/A,#N/A,FALSE,"Stlwk 11";#N/A,#N/A,FALSE,"Stlwk 12"}</definedName>
    <definedName name="harbor" hidden="1">{#N/A,#N/A,FALSE,"Summary";#N/A,#N/A,FALSE,"Stlwk 1";#N/A,#N/A,FALSE,"Stlwk 2";#N/A,#N/A,FALSE,"Stlwk 3";#N/A,#N/A,FALSE,"Stlwk 4";#N/A,#N/A,FALSE,"Stlwk 5";#N/A,#N/A,FALSE,"Stlwk 6";#N/A,#N/A,FALSE,"Stlwk 7";#N/A,#N/A,FALSE,"Stlwk 8";#N/A,#N/A,FALSE,"Stlwk 9";#N/A,#N/A,FALSE,"Stlwk 10";#N/A,#N/A,FALSE,"Stlwk 11";#N/A,#N/A,FALSE,"Stlwk 12"}</definedName>
    <definedName name="harbour" localSheetId="1" hidden="1">{#N/A,#N/A,FALSE,"Summary";#N/A,#N/A,FALSE,"Stlwk 1";#N/A,#N/A,FALSE,"Stlwk 2";#N/A,#N/A,FALSE,"Stlwk 3";#N/A,#N/A,FALSE,"Stlwk 4";#N/A,#N/A,FALSE,"Stlwk 5";#N/A,#N/A,FALSE,"Stlwk 6";#N/A,#N/A,FALSE,"Stlwk 7";#N/A,#N/A,FALSE,"Stlwk 8";#N/A,#N/A,FALSE,"Stlwk 9";#N/A,#N/A,FALSE,"Stlwk 10";#N/A,#N/A,FALSE,"Stlwk 11";#N/A,#N/A,FALSE,"Stlwk 12"}</definedName>
    <definedName name="harbour" localSheetId="0" hidden="1">{#N/A,#N/A,FALSE,"Summary";#N/A,#N/A,FALSE,"Stlwk 1";#N/A,#N/A,FALSE,"Stlwk 2";#N/A,#N/A,FALSE,"Stlwk 3";#N/A,#N/A,FALSE,"Stlwk 4";#N/A,#N/A,FALSE,"Stlwk 5";#N/A,#N/A,FALSE,"Stlwk 6";#N/A,#N/A,FALSE,"Stlwk 7";#N/A,#N/A,FALSE,"Stlwk 8";#N/A,#N/A,FALSE,"Stlwk 9";#N/A,#N/A,FALSE,"Stlwk 10";#N/A,#N/A,FALSE,"Stlwk 11";#N/A,#N/A,FALSE,"Stlwk 12"}</definedName>
    <definedName name="harbour" hidden="1">{#N/A,#N/A,FALSE,"Summary";#N/A,#N/A,FALSE,"Stlwk 1";#N/A,#N/A,FALSE,"Stlwk 2";#N/A,#N/A,FALSE,"Stlwk 3";#N/A,#N/A,FALSE,"Stlwk 4";#N/A,#N/A,FALSE,"Stlwk 5";#N/A,#N/A,FALSE,"Stlwk 6";#N/A,#N/A,FALSE,"Stlwk 7";#N/A,#N/A,FALSE,"Stlwk 8";#N/A,#N/A,FALSE,"Stlwk 9";#N/A,#N/A,FALSE,"Stlwk 10";#N/A,#N/A,FALSE,"Stlwk 11";#N/A,#N/A,FALSE,"Stlwk 12"}</definedName>
    <definedName name="hbbb"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bbb"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bbb"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cs.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cs.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eader_Row">ROW(#REF!)</definedName>
    <definedName name="HEN"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n"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n"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p.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p.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p.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hhhhhhh" localSheetId="1" hidden="1">#REF!</definedName>
    <definedName name="hhhhhhhh" hidden="1">#REF!</definedName>
    <definedName name="High">"H"</definedName>
    <definedName name="HLE" localSheetId="1">#REF!</definedName>
    <definedName name="HLE">#REF!</definedName>
    <definedName name="HRS" localSheetId="1">#REF!</definedName>
    <definedName name="HRS" localSheetId="0">#REF!</definedName>
    <definedName name="HRS">#REF!</definedName>
    <definedName name="hs"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s"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s"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s.price"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price"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price"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TML_CodePage" hidden="1">1252</definedName>
    <definedName name="HTML_Control" localSheetId="1" hidden="1">{"'Sortierung numerisch'!$A$1:$Q$606"}</definedName>
    <definedName name="HTML_Control" localSheetId="0" hidden="1">{"'Sortierung numerisch'!$A$1:$Q$606"}</definedName>
    <definedName name="HTML_Control" hidden="1">{"'Sortierung numerisch'!$A$1:$Q$606"}</definedName>
    <definedName name="HTML_Description" hidden="1">""</definedName>
    <definedName name="HTML_Email" hidden="1">""</definedName>
    <definedName name="HTML_Header" hidden="1">"Local sales"</definedName>
    <definedName name="HTML_LastUpdate" hidden="1">"2003/02/17"</definedName>
    <definedName name="HTML_LineAfter" hidden="1">FALSE</definedName>
    <definedName name="HTML_LineBefore" hidden="1">FALSE</definedName>
    <definedName name="HTML_Name" hidden="1">"Susan Botha"</definedName>
    <definedName name="HTML_OBDlg2" hidden="1">TRUE</definedName>
    <definedName name="HTML_OBDlg4" hidden="1">TRUE</definedName>
    <definedName name="HTML_OS" hidden="1">0</definedName>
    <definedName name="HTML_PathFile" hidden="1">"J:\Info Services\Economic Committee\Website\MyHTML.htm"</definedName>
    <definedName name="HTML_Title" hidden="1">"STATISTICS website"</definedName>
    <definedName name="h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ICMTotal">'[1]10 - ICM'!$H$17</definedName>
    <definedName name="IndirConstCost" localSheetId="1">#REF!</definedName>
    <definedName name="IndirConstCost" localSheetId="0">#REF!</definedName>
    <definedName name="IndirConstCost">#REF!</definedName>
    <definedName name="indirects" localSheetId="1">#REF!</definedName>
    <definedName name="indirects" localSheetId="0">#REF!</definedName>
    <definedName name="indirects">#REF!</definedName>
    <definedName name="IndirLabourCost" localSheetId="1">#REF!</definedName>
    <definedName name="IndirLabourCost" localSheetId="0">#REF!</definedName>
    <definedName name="IndirLabourCost">#REF!</definedName>
    <definedName name="IndirMaterialCost">#REF!</definedName>
    <definedName name="IndirTotalCost">#REF!</definedName>
    <definedName name="Int">#REF!</definedName>
    <definedName name="Interest_Rate">#REF!</definedName>
    <definedName name="IntSqFt" localSheetId="1">(#REF!+#REF!)*(1+#REF!)</definedName>
    <definedName name="IntSqFt" localSheetId="0">(#REF!+#REF!)*(1+#REF!)</definedName>
    <definedName name="IntSqFt">(#REF!+#REF!)*(1+#REF!)</definedName>
    <definedName name="Jody1" localSheetId="1" hidden="1">#REF!</definedName>
    <definedName name="Jody1" hidden="1">#REF!</definedName>
    <definedName name="Jody2" localSheetId="1" hidden="1">#REF!</definedName>
    <definedName name="Jody2" hidden="1">#REF!</definedName>
    <definedName name="Jody3" localSheetId="1" hidden="1">#REF!</definedName>
    <definedName name="Jody3" hidden="1">#REF!</definedName>
    <definedName name="LAB">#REF!</definedName>
    <definedName name="labour">#REF!</definedName>
    <definedName name="LabourCost">#REF!</definedName>
    <definedName name="Last_Row" localSheetId="1">IF('Table 1'!Values_Entered,Header_Row+'Table 1'!Number_of_Payments,Header_Row)</definedName>
    <definedName name="Last_Row" localSheetId="0">IF('UR-Short list'!Values_Entered,Header_Row+'UR-Short list'!Number_of_Payments,Header_Row)</definedName>
    <definedName name="Last_Row">IF(Values_Entered,Header_Row+Number_of_Payments,Header_Row)</definedName>
    <definedName name="limcount" hidden="1">1</definedName>
    <definedName name="liner_ax" localSheetId="1">#REF!</definedName>
    <definedName name="liner_ax" localSheetId="0">#REF!</definedName>
    <definedName name="liner_ax">#REF!</definedName>
    <definedName name="listBaseCurrency" localSheetId="1">#REF!</definedName>
    <definedName name="listBaseCurrency">#REF!</definedName>
    <definedName name="ListBox13_Change" localSheetId="1">#REF!</definedName>
    <definedName name="ListBox13_Change">#REF!</definedName>
    <definedName name="listBusinessUnit">#REF!</definedName>
    <definedName name="listCommodity">#REF!</definedName>
    <definedName name="listCountry">#REF!</definedName>
    <definedName name="listDevelopmentType">#REF!</definedName>
    <definedName name="listEstimateClass">#REF!</definedName>
    <definedName name="listMineType">#REF!</definedName>
    <definedName name="Loan_Amount">#REF!</definedName>
    <definedName name="Loan_Start">#REF!</definedName>
    <definedName name="Loan_Years">#REF!</definedName>
    <definedName name="Low">"L"</definedName>
    <definedName name="LTYP">#REF!</definedName>
    <definedName name="Maître">#REF!</definedName>
    <definedName name="maj">#REF!</definedName>
    <definedName name="Master">#REF!</definedName>
    <definedName name="MAT">#REF!</definedName>
    <definedName name="MaterialCost">#REF!</definedName>
    <definedName name="MBOp2">#REF!</definedName>
    <definedName name="mdlr140">#REF!</definedName>
    <definedName name="mdlr155">#REF!</definedName>
    <definedName name="mdlr163">#REF!</definedName>
    <definedName name="mdlr164">#REF!</definedName>
    <definedName name="mdlr167">#REF!</definedName>
    <definedName name="mdlr171">#REF!</definedName>
    <definedName name="mdlr172">#REF!</definedName>
    <definedName name="mdlr173">#REF!</definedName>
    <definedName name="mdlr176">#REF!</definedName>
    <definedName name="mech">#REF!</definedName>
    <definedName name="MM" localSheetId="1" hidden="1">{#N/A,#N/A,FALSE,"GERAL";#N/A,#N/A,FALSE,"012-96";#N/A,#N/A,FALSE,"018-96";#N/A,#N/A,FALSE,"027-96";#N/A,#N/A,FALSE,"059-96";#N/A,#N/A,FALSE,"076-96";#N/A,#N/A,FALSE,"019-97";#N/A,#N/A,FALSE,"021-97";#N/A,#N/A,FALSE,"022-97";#N/A,#N/A,FALSE,"028-97"}</definedName>
    <definedName name="MM" localSheetId="0" hidden="1">{#N/A,#N/A,FALSE,"GERAL";#N/A,#N/A,FALSE,"012-96";#N/A,#N/A,FALSE,"018-96";#N/A,#N/A,FALSE,"027-96";#N/A,#N/A,FALSE,"059-96";#N/A,#N/A,FALSE,"076-96";#N/A,#N/A,FALSE,"019-97";#N/A,#N/A,FALSE,"021-97";#N/A,#N/A,FALSE,"022-97";#N/A,#N/A,FALSE,"028-97"}</definedName>
    <definedName name="MM" hidden="1">{#N/A,#N/A,FALSE,"GERAL";#N/A,#N/A,FALSE,"012-96";#N/A,#N/A,FALSE,"018-96";#N/A,#N/A,FALSE,"027-96";#N/A,#N/A,FALSE,"059-96";#N/A,#N/A,FALSE,"076-96";#N/A,#N/A,FALSE,"019-97";#N/A,#N/A,FALSE,"021-97";#N/A,#N/A,FALSE,"022-97";#N/A,#N/A,FALSE,"028-97"}</definedName>
    <definedName name="MobTotal">'[1]12 - Mobilization'!$H$97</definedName>
    <definedName name="MOEDA" localSheetId="1">#REF!</definedName>
    <definedName name="MOEDA" localSheetId="0">#REF!</definedName>
    <definedName name="MOEDA">#REF!</definedName>
    <definedName name="MOEDA_SIMBOLO" localSheetId="1">OFFSET(#REF!,0,0,COUNTA(#REF!),1)</definedName>
    <definedName name="MOEDA_SIMBOLO" localSheetId="0">OFFSET(#REF!,0,0,COUNTA(#REF!),1)</definedName>
    <definedName name="MOEDA_SIMBOLO">OFFSET(#REF!,0,0,COUNTA(#REF!),1)</definedName>
    <definedName name="MTYP">#REF!</definedName>
    <definedName name="N_Fill" localSheetId="1" hidden="1">#REF!</definedName>
    <definedName name="N_Fill" hidden="1">#REF!</definedName>
    <definedName name="Next" localSheetId="1">IF('Table 1'!Values_Entered,Header_Row+'Table 1'!Number_of_Payments,Header_Row)</definedName>
    <definedName name="Next" localSheetId="0">IF('UR-Short list'!Values_Entered,Header_Row+'UR-Short list'!Number_of_Payments,Header_Row)</definedName>
    <definedName name="Next">IF(Values_Entered,Header_Row+Number_of_Payments,Header_Row)</definedName>
    <definedName name="nn" localSheetId="1" hidden="1">#REF!</definedName>
    <definedName name="nn" localSheetId="0" hidden="1">#REF!</definedName>
    <definedName name="nn" hidden="1">#REF!</definedName>
    <definedName name="nose1" localSheetId="1" hidden="1">{#N/A,#N/A,FALSE,"Matrix";#N/A,#N/A,FALSE,"Executive";#N/A,#N/A,FALSE,"Summary";#N/A,#N/A,FALSE,"Office1";#N/A,#N/A,FALSE,"Office2";#N/A,#N/A,FALSE,"Office3";#N/A,#N/A,FALSE,"Office4";#N/A,#N/A,FALSE,"Office5";#N/A,#N/A,FALSE,"Office6";#N/A,#N/A,FALSE,"Office7";#N/A,#N/A,FALSE,"Labor"}</definedName>
    <definedName name="nose1" localSheetId="0" hidden="1">{#N/A,#N/A,FALSE,"Matrix";#N/A,#N/A,FALSE,"Executive";#N/A,#N/A,FALSE,"Summary";#N/A,#N/A,FALSE,"Office1";#N/A,#N/A,FALSE,"Office2";#N/A,#N/A,FALSE,"Office3";#N/A,#N/A,FALSE,"Office4";#N/A,#N/A,FALSE,"Office5";#N/A,#N/A,FALSE,"Office6";#N/A,#N/A,FALSE,"Office7";#N/A,#N/A,FALSE,"Labor"}</definedName>
    <definedName name="nose1" hidden="1">{#N/A,#N/A,FALSE,"Matrix";#N/A,#N/A,FALSE,"Executive";#N/A,#N/A,FALSE,"Summary";#N/A,#N/A,FALSE,"Office1";#N/A,#N/A,FALSE,"Office2";#N/A,#N/A,FALSE,"Office3";#N/A,#N/A,FALSE,"Office4";#N/A,#N/A,FALSE,"Office5";#N/A,#N/A,FALSE,"Office6";#N/A,#N/A,FALSE,"Office7";#N/A,#N/A,FALSE,"Labor"}</definedName>
    <definedName name="nose2" localSheetId="1" hidden="1">{#N/A,#N/A,FALSE,"E-1";#N/A,#N/A,FALSE,"E-2";#N/A,#N/A,FALSE,"F-1";#N/A,#N/A,FALSE,"F-2";#N/A,#N/A,FALSE,"F-3";#N/A,#N/A,FALSE,"F-4";#N/A,#N/A,FALSE,"F-5";#N/A,#N/A,FALSE,"F-6";#N/A,#N/A,FALSE,"Matrix"}</definedName>
    <definedName name="nose2" localSheetId="0" hidden="1">{#N/A,#N/A,FALSE,"E-1";#N/A,#N/A,FALSE,"E-2";#N/A,#N/A,FALSE,"F-1";#N/A,#N/A,FALSE,"F-2";#N/A,#N/A,FALSE,"F-3";#N/A,#N/A,FALSE,"F-4";#N/A,#N/A,FALSE,"F-5";#N/A,#N/A,FALSE,"F-6";#N/A,#N/A,FALSE,"Matrix"}</definedName>
    <definedName name="nose2" hidden="1">{#N/A,#N/A,FALSE,"E-1";#N/A,#N/A,FALSE,"E-2";#N/A,#N/A,FALSE,"F-1";#N/A,#N/A,FALSE,"F-2";#N/A,#N/A,FALSE,"F-3";#N/A,#N/A,FALSE,"F-4";#N/A,#N/A,FALSE,"F-5";#N/A,#N/A,FALSE,"F-6";#N/A,#N/A,FALSE,"Matrix"}</definedName>
    <definedName name="nose3" localSheetId="1" hidden="1">{#N/A,#N/A,FALSE,"Matrix";#N/A,#N/A,FALSE,"Executive";#N/A,#N/A,FALSE,"Summary"}</definedName>
    <definedName name="nose3" localSheetId="0" hidden="1">{#N/A,#N/A,FALSE,"Matrix";#N/A,#N/A,FALSE,"Executive";#N/A,#N/A,FALSE,"Summary"}</definedName>
    <definedName name="nose3" hidden="1">{#N/A,#N/A,FALSE,"Matrix";#N/A,#N/A,FALSE,"Executive";#N/A,#N/A,FALSE,"Summary"}</definedName>
    <definedName name="Num_Pmt_Per_Year">#REF!</definedName>
    <definedName name="Number_of_Payments" localSheetId="1">MATCH(0.01,End_Bal,-1)+1</definedName>
    <definedName name="Number_of_Payments" localSheetId="0">MATCH(0.01,End_Bal,-1)+1</definedName>
    <definedName name="Number_of_Payments">MATCH(0.01,End_Bal,-1)+1</definedName>
    <definedName name="nwr" localSheetId="1" hidden="1">{#N/A,#N/A,FALSE,"GERAL";#N/A,#N/A,FALSE,"012-96";#N/A,#N/A,FALSE,"018-96";#N/A,#N/A,FALSE,"027-96";#N/A,#N/A,FALSE,"059-96";#N/A,#N/A,FALSE,"076-96";#N/A,#N/A,FALSE,"019-97";#N/A,#N/A,FALSE,"021-97";#N/A,#N/A,FALSE,"022-97";#N/A,#N/A,FALSE,"028-97"}</definedName>
    <definedName name="nwr" localSheetId="0"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ocean">#REF!</definedName>
    <definedName name="OP_FACTOR">#REF!</definedName>
    <definedName name="OptionButton20_Click">#REF!</definedName>
    <definedName name="OptionButton21_Click">#REF!</definedName>
    <definedName name="OptionButton23_Click">#REF!</definedName>
    <definedName name="OptionButton24_Click">#REF!</definedName>
    <definedName name="Orig_Frete_Terr">#REF!</definedName>
    <definedName name="ORIGEM">#REF!</definedName>
    <definedName name="owner">#REF!</definedName>
    <definedName name="P">#REF!</definedName>
    <definedName name="PACKAGE_DESC">#REF!</definedName>
    <definedName name="PACKAGE_DESC_TABLE">#REF!</definedName>
    <definedName name="Pal_Workbook_GUID" localSheetId="1" hidden="1">"HBUU7TAPJVYXGG1ECIQ53H17"</definedName>
    <definedName name="Pal_Workbook_GUID" hidden="1">"487TIJVZBEVHR5K91EVYKL7G"</definedName>
    <definedName name="PalisadeReportWorkbookCreatedBy">"AtRisk"</definedName>
    <definedName name="Pay_Date">#REF!</definedName>
    <definedName name="Pay_Num">#REF!</definedName>
    <definedName name="Payment_Date" localSheetId="1">DATE(YEAR(Loan_Start),MONTH(Loan_Start)+Payment_Number,DAY(Loan_Start))</definedName>
    <definedName name="Payment_Date" localSheetId="2">DATE(YEAR([0]!Loan_Start),MONTH([0]!Loan_Start)+Payment_Number,DAY([0]!Loan_Start))</definedName>
    <definedName name="Payment_Date" localSheetId="0">DATE(YEAR(Loan_Start),MONTH(Loan_Start)+Payment_Number,DAY(Loan_Start))</definedName>
    <definedName name="Payment_Date">DATE(YEAR(Loan_Start),MONTH(Loan_Start)+Payment_Number,DAY(Loan_Start))</definedName>
    <definedName name="PC1Total">[3]PostClosure!$H$33</definedName>
    <definedName name="PCAnnualTotal">'[1]11 - PostClosure'!$H$43</definedName>
    <definedName name="PCYears">'[1]11 - PostClosure'!$F$46</definedName>
    <definedName name="Perc_AFRMM" localSheetId="1">#REF!</definedName>
    <definedName name="Perc_AFRMM" localSheetId="0">#REF!</definedName>
    <definedName name="Perc_AFRMM">#REF!</definedName>
    <definedName name="Perc_BDI" localSheetId="1">#REF!</definedName>
    <definedName name="Perc_BDI" localSheetId="0">#REF!</definedName>
    <definedName name="Perc_BDI">#REF!</definedName>
    <definedName name="Perc_CIDE" localSheetId="1">#REF!</definedName>
    <definedName name="Perc_CIDE" localSheetId="0">#REF!</definedName>
    <definedName name="Perc_CIDE">#REF!</definedName>
    <definedName name="Perc_COFINS">#REF!</definedName>
    <definedName name="Perc_COFINS_Frete_Terr">#REF!</definedName>
    <definedName name="Perc_DIFAL">#REF!</definedName>
    <definedName name="Perc_DIFAL_Frete_Terr" localSheetId="1">IF('Table 1'!Frete_Municipal,0,'Table 1'!Perc_ICMS_Interno-INDEX(#REF!,MATCH(LEFT(#REF!,2),#REF!,0),MATCH('Table 1'!UF_DESTINO,#REF!,0)))</definedName>
    <definedName name="Perc_DIFAL_Frete_Terr" localSheetId="0">IF('UR-Short list'!Frete_Municipal,0,'UR-Short list'!Perc_ICMS_Interno-INDEX(#REF!,MATCH(LEFT(#REF!,2),#REF!,0),MATCH(UF_DESTINO,#REF!,0)))</definedName>
    <definedName name="Perc_DIFAL_Frete_Terr">IF(Frete_Municipal,0,Perc_ICMS_Interno-INDEX(#REF!,MATCH(LEFT(#REF!,2),#REF!,0),MATCH(UF_DESTINO,#REF!,0)))</definedName>
    <definedName name="Perc_ICMS" localSheetId="1">#REF!</definedName>
    <definedName name="Perc_ICMS" localSheetId="0">#REF!</definedName>
    <definedName name="Perc_ICMS">#REF!</definedName>
    <definedName name="Perc_ICMS_Frete_Terr" localSheetId="1">IF('Table 1'!Frete_Municipal,0,INDEX(#REF!,MATCH(LEFT(#REF!,2),#REF!,0),MATCH('Table 1'!UF_DESTINO,#REF!,0)))</definedName>
    <definedName name="Perc_ICMS_Frete_Terr" localSheetId="0">IF('UR-Short list'!Frete_Municipal,0,INDEX(#REF!,MATCH(LEFT(#REF!,2),#REF!,0),MATCH(UF_DESTINO,#REF!,0)))</definedName>
    <definedName name="Perc_ICMS_Frete_Terr">IF(Frete_Municipal,0,INDEX(#REF!,MATCH(LEFT(#REF!,2),#REF!,0),MATCH(UF_DESTINO,#REF!,0)))</definedName>
    <definedName name="Perc_ICMS_Interno" localSheetId="1">INDEX(#REF!,'Table 1'!UF_DESTINO_LIN,'Table 1'!UF_DESTINO_COL)</definedName>
    <definedName name="Perc_ICMS_Interno" localSheetId="0">INDEX(#REF!,'UR-Short list'!UF_DESTINO_LIN,'UR-Short list'!UF_DESTINO_COL)</definedName>
    <definedName name="Perc_ICMS_Interno">INDEX(#REF!,UF_DESTINO_LIN,UF_DESTINO_COL)</definedName>
    <definedName name="Perc_ICMS_Tabela" localSheetId="1">INDEX(#REF!,'Table 1'!UF_ORIGEM_LIN,'Table 1'!UF_DESTINO_COL)</definedName>
    <definedName name="Perc_ICMS_Tabela" localSheetId="0">INDEX(#REF!,'UR-Short list'!UF_ORIGEM_LIN,'UR-Short list'!UF_DESTINO_COL)</definedName>
    <definedName name="Perc_ICMS_Tabela">INDEX(#REF!,UF_ORIGEM_LIN,UF_DESTINO_COL)</definedName>
    <definedName name="Perc_II" localSheetId="1">#REF!</definedName>
    <definedName name="Perc_II">#REF!</definedName>
    <definedName name="Perc_IOF" localSheetId="1">#REF!</definedName>
    <definedName name="Perc_IOF">#REF!</definedName>
    <definedName name="Perc_IPI">#REF!</definedName>
    <definedName name="Perc_IRRF">#REF!</definedName>
    <definedName name="Perc_ISS">#REF!</definedName>
    <definedName name="Perc_ISS_Frete_Terr" localSheetId="1">IF('Table 1'!Frete_Municipal,#REF!,0)</definedName>
    <definedName name="Perc_ISS_Frete_Terr" localSheetId="0">IF('UR-Short list'!Frete_Municipal,#REF!,0)</definedName>
    <definedName name="Perc_ISS_Frete_Terr">IF(Frete_Municipal,#REF!,0)</definedName>
    <definedName name="Perc_PIS" localSheetId="1">#REF!</definedName>
    <definedName name="Perc_PIS" localSheetId="0">#REF!</definedName>
    <definedName name="Perc_PIS">#REF!</definedName>
    <definedName name="Perc_PIS_Frete_Terr" localSheetId="1">#REF!</definedName>
    <definedName name="Perc_PIS_Frete_Terr">#REF!</definedName>
    <definedName name="Pit1LandTotal">'[1]2 - Open Pit'!$J$63</definedName>
    <definedName name="Pit1Total">'[1]2 - Open Pit'!$H$63</definedName>
    <definedName name="Pit1WaterTotal">'[1]2 - Open Pit'!$K$63</definedName>
    <definedName name="pivot" localSheetId="1">#REF!</definedName>
    <definedName name="pivot" localSheetId="0">#REF!</definedName>
    <definedName name="pivot">#REF!</definedName>
    <definedName name="port" localSheetId="1">#REF!</definedName>
    <definedName name="port">#REF!</definedName>
    <definedName name="pos" localSheetId="1" hidden="1">{#N/A,#N/A,FALSE,"GERAL";#N/A,#N/A,FALSE,"012-96";#N/A,#N/A,FALSE,"018-96";#N/A,#N/A,FALSE,"027-96";#N/A,#N/A,FALSE,"059-96";#N/A,#N/A,FALSE,"076-96";#N/A,#N/A,FALSE,"019-97";#N/A,#N/A,FALSE,"021-97";#N/A,#N/A,FALSE,"022-97";#N/A,#N/A,FALSE,"028-97"}</definedName>
    <definedName name="pos" localSheetId="0" hidden="1">{#N/A,#N/A,FALSE,"GERAL";#N/A,#N/A,FALSE,"012-96";#N/A,#N/A,FALSE,"018-96";#N/A,#N/A,FALSE,"027-96";#N/A,#N/A,FALSE,"059-96";#N/A,#N/A,FALSE,"076-96";#N/A,#N/A,FALSE,"019-97";#N/A,#N/A,FALSE,"021-97";#N/A,#N/A,FALSE,"022-97";#N/A,#N/A,FALSE,"028-97"}</definedName>
    <definedName name="pos" hidden="1">{#N/A,#N/A,FALSE,"GERAL";#N/A,#N/A,FALSE,"012-96";#N/A,#N/A,FALSE,"018-96";#N/A,#N/A,FALSE,"027-96";#N/A,#N/A,FALSE,"059-96";#N/A,#N/A,FALSE,"076-96";#N/A,#N/A,FALSE,"019-97";#N/A,#N/A,FALSE,"021-97";#N/A,#N/A,FALSE,"022-97";#N/A,#N/A,FALSE,"028-97"}</definedName>
    <definedName name="pppppppppppppp" localSheetId="1" hidden="1">{#N/A,#N/A,FALSE,"Summary";#N/A,#N/A,FALSE,"Stlwk 1";#N/A,#N/A,FALSE,"Stlwk 2";#N/A,#N/A,FALSE,"Stlwk 3";#N/A,#N/A,FALSE,"Stlwk 4";#N/A,#N/A,FALSE,"Stlwk 5";#N/A,#N/A,FALSE,"Stlwk 6";#N/A,#N/A,FALSE,"Stlwk 7";#N/A,#N/A,FALSE,"Stlwk 8";#N/A,#N/A,FALSE,"Stlwk 9";#N/A,#N/A,FALSE,"Stlwk 10";#N/A,#N/A,FALSE,"Stlwk 11";#N/A,#N/A,FALSE,"Stlwk 12"}</definedName>
    <definedName name="pppppppppppppp" localSheetId="0" hidden="1">{#N/A,#N/A,FALSE,"Summary";#N/A,#N/A,FALSE,"Stlwk 1";#N/A,#N/A,FALSE,"Stlwk 2";#N/A,#N/A,FALSE,"Stlwk 3";#N/A,#N/A,FALSE,"Stlwk 4";#N/A,#N/A,FALSE,"Stlwk 5";#N/A,#N/A,FALSE,"Stlwk 6";#N/A,#N/A,FALSE,"Stlwk 7";#N/A,#N/A,FALSE,"Stlwk 8";#N/A,#N/A,FALSE,"Stlwk 9";#N/A,#N/A,FALSE,"Stlwk 10";#N/A,#N/A,FALSE,"Stlwk 11";#N/A,#N/A,FALSE,"Stlwk 12"}</definedName>
    <definedName name="pppppppppppppp" hidden="1">{#N/A,#N/A,FALSE,"Summary";#N/A,#N/A,FALSE,"Stlwk 1";#N/A,#N/A,FALSE,"Stlwk 2";#N/A,#N/A,FALSE,"Stlwk 3";#N/A,#N/A,FALSE,"Stlwk 4";#N/A,#N/A,FALSE,"Stlwk 5";#N/A,#N/A,FALSE,"Stlwk 6";#N/A,#N/A,FALSE,"Stlwk 7";#N/A,#N/A,FALSE,"Stlwk 8";#N/A,#N/A,FALSE,"Stlwk 9";#N/A,#N/A,FALSE,"Stlwk 10";#N/A,#N/A,FALSE,"Stlwk 11";#N/A,#N/A,FALSE,"Stlwk 12"}</definedName>
    <definedName name="PRa_l">#REF!</definedName>
    <definedName name="PRa_s">#REF!</definedName>
    <definedName name="PRECO_TOTAL_COM_FRETE_SEGURO_REAIS">#REF!</definedName>
    <definedName name="PRECO_TOTAL_SEM_FRETE">#REF!</definedName>
    <definedName name="PRECO_TOTAL_SEM_FRETE_REAIS">#REF!</definedName>
    <definedName name="PRECO_UNIT">#REF!</definedName>
    <definedName name="PRh_l">#REF!</definedName>
    <definedName name="PRh_s">#REF!</definedName>
    <definedName name="Price">#REF!</definedName>
    <definedName name="pricing">#REF!</definedName>
    <definedName name="Princ">#REF!</definedName>
    <definedName name="_xlnm.Print_Area" localSheetId="1">'Table 1'!$A$2:$D$84</definedName>
    <definedName name="_xlnm.Print_Area" localSheetId="0">#REF!</definedName>
    <definedName name="_xlnm.Print_Area">#REF!</definedName>
    <definedName name="Print_Area_MI" localSheetId="1">#REF!</definedName>
    <definedName name="Print_Area_MI" localSheetId="0">#REF!</definedName>
    <definedName name="Print_Area_MI">#REF!</definedName>
    <definedName name="Print_Area_Reset" localSheetId="1">OFFSET('Table 1'!Full_Print,0,0,'Table 1'!Last_Row)</definedName>
    <definedName name="Print_Area_Reset" localSheetId="0">OFFSET('UR-Short list'!Full_Print,0,0,'UR-Short list'!Last_Row)</definedName>
    <definedName name="Print_Area_Reset">OFFSET(Full_Print,0,0,Last_Row)</definedName>
    <definedName name="_xlnm.Print_Titles" localSheetId="1">'Table 1'!$2:$3</definedName>
    <definedName name="_xlnm.Print_Titles" localSheetId="0">#REF!</definedName>
    <definedName name="_xlnm.Print_Titles">#REF!</definedName>
    <definedName name="Print_Titles_MI" localSheetId="1">#REF!</definedName>
    <definedName name="Print_Titles_MI" localSheetId="0">#REF!</definedName>
    <definedName name="Print_Titles_MI">#REF!</definedName>
    <definedName name="PROJ_NAME" localSheetId="0">#REF!</definedName>
    <definedName name="PROJ_NAME">#REF!</definedName>
    <definedName name="proj_no">#REF!</definedName>
    <definedName name="qq" localSheetId="1" hidden="1">{#N/A,#N/A,FALSE,"Summary";#N/A,#N/A,FALSE,"Stlwk 1";#N/A,#N/A,FALSE,"Stlwk 2";#N/A,#N/A,FALSE,"Stlwk 3";#N/A,#N/A,FALSE,"Stlwk 4";#N/A,#N/A,FALSE,"Stlwk 5";#N/A,#N/A,FALSE,"Stlwk 6";#N/A,#N/A,FALSE,"Stlwk 7";#N/A,#N/A,FALSE,"Stlwk 8";#N/A,#N/A,FALSE,"Stlwk 9";#N/A,#N/A,FALSE,"Stlwk 10";#N/A,#N/A,FALSE,"Stlwk 11";#N/A,#N/A,FALSE,"Stlwk 12"}</definedName>
    <definedName name="qq" localSheetId="0" hidden="1">{#N/A,#N/A,FALSE,"Summary";#N/A,#N/A,FALSE,"Stlwk 1";#N/A,#N/A,FALSE,"Stlwk 2";#N/A,#N/A,FALSE,"Stlwk 3";#N/A,#N/A,FALSE,"Stlwk 4";#N/A,#N/A,FALSE,"Stlwk 5";#N/A,#N/A,FALSE,"Stlwk 6";#N/A,#N/A,FALSE,"Stlwk 7";#N/A,#N/A,FALSE,"Stlwk 8";#N/A,#N/A,FALSE,"Stlwk 9";#N/A,#N/A,FALSE,"Stlwk 10";#N/A,#N/A,FALSE,"Stlwk 11";#N/A,#N/A,FALSE,"Stlwk 12"}</definedName>
    <definedName name="qq" hidden="1">{#N/A,#N/A,FALSE,"Summary";#N/A,#N/A,FALSE,"Stlwk 1";#N/A,#N/A,FALSE,"Stlwk 2";#N/A,#N/A,FALSE,"Stlwk 3";#N/A,#N/A,FALSE,"Stlwk 4";#N/A,#N/A,FALSE,"Stlwk 5";#N/A,#N/A,FALSE,"Stlwk 6";#N/A,#N/A,FALSE,"Stlwk 7";#N/A,#N/A,FALSE,"Stlwk 8";#N/A,#N/A,FALSE,"Stlwk 9";#N/A,#N/A,FALSE,"Stlwk 10";#N/A,#N/A,FALSE,"Stlwk 11";#N/A,#N/A,FALSE,"Stlwk 12"}</definedName>
    <definedName name="qqqqqqqqqqqqqqqqqqqq" localSheetId="1" hidden="1">{#N/A,#N/A,FALSE,"Summary";#N/A,#N/A,FALSE,"Stlwk 1";#N/A,#N/A,FALSE,"Stlwk 2";#N/A,#N/A,FALSE,"Stlwk 3";#N/A,#N/A,FALSE,"Stlwk 4";#N/A,#N/A,FALSE,"Stlwk 5";#N/A,#N/A,FALSE,"Stlwk 6";#N/A,#N/A,FALSE,"Stlwk 7";#N/A,#N/A,FALSE,"Stlwk 8";#N/A,#N/A,FALSE,"Stlwk 9";#N/A,#N/A,FALSE,"Stlwk 10";#N/A,#N/A,FALSE,"Stlwk 11";#N/A,#N/A,FALSE,"Stlwk 12"}</definedName>
    <definedName name="qqqqqqqqqqqqqqqqqqqq" localSheetId="0" hidden="1">{#N/A,#N/A,FALSE,"Summary";#N/A,#N/A,FALSE,"Stlwk 1";#N/A,#N/A,FALSE,"Stlwk 2";#N/A,#N/A,FALSE,"Stlwk 3";#N/A,#N/A,FALSE,"Stlwk 4";#N/A,#N/A,FALSE,"Stlwk 5";#N/A,#N/A,FALSE,"Stlwk 6";#N/A,#N/A,FALSE,"Stlwk 7";#N/A,#N/A,FALSE,"Stlwk 8";#N/A,#N/A,FALSE,"Stlwk 9";#N/A,#N/A,FALSE,"Stlwk 10";#N/A,#N/A,FALSE,"Stlwk 11";#N/A,#N/A,FALSE,"Stlwk 12"}</definedName>
    <definedName name="qqqqqqqqqqqqqqqqqqqq" hidden="1">{#N/A,#N/A,FALSE,"Summary";#N/A,#N/A,FALSE,"Stlwk 1";#N/A,#N/A,FALSE,"Stlwk 2";#N/A,#N/A,FALSE,"Stlwk 3";#N/A,#N/A,FALSE,"Stlwk 4";#N/A,#N/A,FALSE,"Stlwk 5";#N/A,#N/A,FALSE,"Stlwk 6";#N/A,#N/A,FALSE,"Stlwk 7";#N/A,#N/A,FALSE,"Stlwk 8";#N/A,#N/A,FALSE,"Stlwk 9";#N/A,#N/A,FALSE,"Stlwk 10";#N/A,#N/A,FALSE,"Stlwk 11";#N/A,#N/A,FALSE,"Stlwk 12"}</definedName>
    <definedName name="qselXlsExportFacilityRTIOGlobal">#REF!</definedName>
    <definedName name="QTY">#REF!</definedName>
    <definedName name="QTY_RANGE">#REF!</definedName>
    <definedName name="QUANT">#REF!</definedName>
    <definedName name="quantity">#REF!</definedName>
    <definedName name="rates">#REF!</definedName>
    <definedName name="Remote_Factor">'[2]Master-Union'!$B$4</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AutoStopPercChange">1.5</definedName>
    <definedName name="RiskBeforeRecalcMacro" hidden="1">""</definedName>
    <definedName name="RiskBeforeSimMacro" hidden="1">""</definedName>
    <definedName name="RiskCollectDistributionSamples">2</definedName>
    <definedName name="RiskExcelReportsGoInNewWorkbook">FALSE</definedName>
    <definedName name="RiskExcelReportsToGenerate">32</definedName>
    <definedName name="RiskFixedSeed">1</definedName>
    <definedName name="RiskGenerateExcelReportsAtEndOfSimulation">TRUE</definedName>
    <definedName name="RiskHasSettings" localSheetId="1" hidden="1">6</definedName>
    <definedName name="RiskHasSettings">TRUE</definedName>
    <definedName name="RiskMinimizeOnStart">FALSE</definedName>
    <definedName name="RiskMonitorConvergence">FALSE</definedName>
    <definedName name="RiskMultipleCPUSupportEnabled" hidden="1">TRUE</definedName>
    <definedName name="RiskNumIterations" localSheetId="1" hidden="1">10000</definedName>
    <definedName name="RiskNumIterations">1000</definedName>
    <definedName name="RiskNumSimulations">1</definedName>
    <definedName name="RiskPauseOnError">FALSE</definedName>
    <definedName name="RiskRealTimeResults">FALSE</definedName>
    <definedName name="RiskReportGraphFormat">1</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 localSheetId="1" hidden="1">1</definedName>
    <definedName name="RiskStandardRecalc">2</definedName>
    <definedName name="RiskStatFunctionsUpdateFreq">1</definedName>
    <definedName name="RiskTemplateSheetName">"myTemplate"</definedName>
    <definedName name="RiskUpdateDisplay">FALSE</definedName>
    <definedName name="RiskUpdateStatFunctions">TRUE</definedName>
    <definedName name="RiskUseDifferentSeedForEachSim">FALSE</definedName>
    <definedName name="RiskUseFixedSeed">FALSE</definedName>
    <definedName name="RiskUseMultipleCPUs" localSheetId="1" hidden="1">TRUE</definedName>
    <definedName name="RiskUseMultipleCPUs">FALSE</definedName>
    <definedName name="rKBulkMaterial">#REF!</definedName>
    <definedName name="rKContrEquip">#REF!</definedName>
    <definedName name="rKEquipSupplyCosts">#REF!</definedName>
    <definedName name="rKLaborCosts">#REF!</definedName>
    <definedName name="rKNoValue">#REF!</definedName>
    <definedName name="rKProfServices">#REF!</definedName>
    <definedName name="rKSubContractCosts">#REF!</definedName>
    <definedName name="rng_system">#REF!</definedName>
    <definedName name="rng_unit_no">#REF!</definedName>
    <definedName name="RP1LandTotal">'[1]1 - Rock Pile'!$J$63</definedName>
    <definedName name="RP1Total">'[1]1 - Rock Pile'!$H$63</definedName>
    <definedName name="RP1WaterTotal">'[1]1 - Rock Pile'!$K$63</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hidden="1">#REF!,#REF!</definedName>
    <definedName name="Rwvu.summary." hidden="1">#REF!</definedName>
    <definedName name="SAPBEXdnldView" hidden="1">"CESWM777W9AT9VO922XDN9HH7"</definedName>
    <definedName name="SAPBEXsysID" hidden="1">"PRB"</definedName>
    <definedName name="sas" localSheetId="1" hidden="1">{#N/A,#N/A,FALSE,"GERAL";#N/A,#N/A,FALSE,"012-96";#N/A,#N/A,FALSE,"018-96";#N/A,#N/A,FALSE,"027-96";#N/A,#N/A,FALSE,"059-96";#N/A,#N/A,FALSE,"076-96";#N/A,#N/A,FALSE,"019-97";#N/A,#N/A,FALSE,"021-97";#N/A,#N/A,FALSE,"022-97";#N/A,#N/A,FALSE,"028-97"}</definedName>
    <definedName name="sas" localSheetId="0" hidden="1">{#N/A,#N/A,FALSE,"GERAL";#N/A,#N/A,FALSE,"012-96";#N/A,#N/A,FALSE,"018-96";#N/A,#N/A,FALSE,"027-96";#N/A,#N/A,FALSE,"059-96";#N/A,#N/A,FALSE,"076-96";#N/A,#N/A,FALSE,"019-97";#N/A,#N/A,FALSE,"021-97";#N/A,#N/A,FALSE,"022-97";#N/A,#N/A,FALSE,"028-97"}</definedName>
    <definedName name="sas" hidden="1">{#N/A,#N/A,FALSE,"GERAL";#N/A,#N/A,FALSE,"012-96";#N/A,#N/A,FALSE,"018-96";#N/A,#N/A,FALSE,"027-96";#N/A,#N/A,FALSE,"059-96";#N/A,#N/A,FALSE,"076-96";#N/A,#N/A,FALSE,"019-97";#N/A,#N/A,FALSE,"021-97";#N/A,#N/A,FALSE,"022-97";#N/A,#N/A,FALSE,"028-97"}</definedName>
    <definedName name="Sched_Pay">#REF!</definedName>
    <definedName name="schedule">#REF!</definedName>
    <definedName name="Scheduled_Extra_Payments">#REF!</definedName>
    <definedName name="Scheduled_Interest_Rate">#REF!</definedName>
    <definedName name="Scheduled_Monthly_Payment">#REF!</definedName>
    <definedName name="sdf" localSheetId="1" hidden="1">{#N/A,#N/A,FALSE,"GERAL";#N/A,#N/A,FALSE,"012-96";#N/A,#N/A,FALSE,"018-96";#N/A,#N/A,FALSE,"027-96";#N/A,#N/A,FALSE,"059-96";#N/A,#N/A,FALSE,"076-96";#N/A,#N/A,FALSE,"019-97";#N/A,#N/A,FALSE,"021-97";#N/A,#N/A,FALSE,"022-97";#N/A,#N/A,FALSE,"028-97"}</definedName>
    <definedName name="sdf" localSheetId="0"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ncount" hidden="1">1</definedName>
    <definedName name="sfv" localSheetId="1" hidden="1">{"Section B",#N/A,TRUE,"BUILDING"}</definedName>
    <definedName name="sfv" localSheetId="0" hidden="1">{"Section B",#N/A,TRUE,"BUILDING"}</definedName>
    <definedName name="sfv" hidden="1">{"Section B",#N/A,TRUE,"BUILDING"}</definedName>
    <definedName name="SGHDFHFG"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GHDFHFG"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GHDFH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heetName">'Table 2'!#REF!</definedName>
    <definedName name="SHRS">#REF!</definedName>
    <definedName name="site">#REF!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P_AreaNumber">#REF!</definedName>
    <definedName name="SP_Customer">#REF!</definedName>
    <definedName name="SP_DisciplineCode">#REF!</definedName>
    <definedName name="SP_DocumentCategory">#REF!</definedName>
    <definedName name="SP_DocumentCode">#REF!</definedName>
    <definedName name="SP_DocumentNo">#REF!</definedName>
    <definedName name="SP_LastDocRevision">#REF!</definedName>
    <definedName name="SP_ProjectName">#REF!</definedName>
    <definedName name="SP_ProjectNo">#REF!</definedName>
    <definedName name="SP_UnitName">#REF!</definedName>
    <definedName name="Spec">"SPEC"</definedName>
    <definedName name="SpSqFt" localSheetId="1">#REF!*(1+#REF!)</definedName>
    <definedName name="SpSqFt" localSheetId="0">#REF!*(1+#REF!)</definedName>
    <definedName name="SpSqFt">#REF!*(1+#REF!)</definedName>
    <definedName name="SpWt" localSheetId="1">#REF!+#REF!</definedName>
    <definedName name="SpWt">#REF!+#REF!</definedName>
    <definedName name="SS" localSheetId="1" hidden="1">#REF!</definedName>
    <definedName name="SS" hidden="1">#REF!</definedName>
    <definedName name="STYP">#REF!</definedName>
    <definedName name="SUB">#REF!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Tailings1LandTotal">'[1]14 - Tailings'!$J$78</definedName>
    <definedName name="Tailings1Total">'[1]14 - Tailings'!$H$78</definedName>
    <definedName name="Tailings1WaterTotal">'[1]14 - Tailings'!$K$78</definedName>
    <definedName name="tbl_lineclass_notes" localSheetId="1">#REF!</definedName>
    <definedName name="tbl_lineclass_notes" localSheetId="0">#REF!</definedName>
    <definedName name="tbl_lineclass_notes">#REF!</definedName>
    <definedName name="TEST" localSheetId="1" hidden="1">#REF!</definedName>
    <definedName name="TEST" hidden="1">#REF!</definedName>
    <definedName name="tito" localSheetId="1" hidden="1">{#N/A,#N/A,FALSE,"COVER";#N/A,#N/A,FALSE,"RECAP";#N/A,#N/A,FALSE,"SANTA BARBARA NONMANUAL";#N/A,#N/A,FALSE,"CEQUIP";#N/A,#N/A,FALSE,"WRATE";#N/A,#N/A,FALSE,"INDIRECT";#N/A,#N/A,FALSE,"TRAIN";#N/A,#N/A,FALSE,"MANLOADED SCHEDULE"}</definedName>
    <definedName name="tito" localSheetId="0" hidden="1">{#N/A,#N/A,FALSE,"COVER";#N/A,#N/A,FALSE,"RECAP";#N/A,#N/A,FALSE,"SANTA BARBARA NONMANUAL";#N/A,#N/A,FALSE,"CEQUIP";#N/A,#N/A,FALSE,"WRATE";#N/A,#N/A,FALSE,"INDIRECT";#N/A,#N/A,FALSE,"TRAIN";#N/A,#N/A,FALSE,"MANLOADED SCHEDULE"}</definedName>
    <definedName name="tito" hidden="1">{#N/A,#N/A,FALSE,"COVER";#N/A,#N/A,FALSE,"RECAP";#N/A,#N/A,FALSE,"SANTA BARBARA NONMANUAL";#N/A,#N/A,FALSE,"CEQUIP";#N/A,#N/A,FALSE,"WRATE";#N/A,#N/A,FALSE,"INDIRECT";#N/A,#N/A,FALSE,"TRAIN";#N/A,#N/A,FALSE,"MANLOADED SCHEDULE"}</definedName>
    <definedName name="tl_t">#REF!</definedName>
    <definedName name="tot">#REF!</definedName>
    <definedName name="Total_Interest">#REF!</definedName>
    <definedName name="Total_Pay">#REF!</definedName>
    <definedName name="Total_Payment" localSheetId="1">Scheduled_Payment+Extra_Payment</definedName>
    <definedName name="Total_Payment" localSheetId="2">Scheduled_Payment+Extra_Payment</definedName>
    <definedName name="Total_Payment" localSheetId="0">Scheduled_Payment+Extra_Payment</definedName>
    <definedName name="Total_Payment">Scheduled_Payment+Extra_Payment</definedName>
    <definedName name="Totalcost" localSheetId="1">#REF!</definedName>
    <definedName name="Totalcost" localSheetId="0">#REF!</definedName>
    <definedName name="Totalcost">#REF!</definedName>
    <definedName name="ts_t" localSheetId="1">#REF!</definedName>
    <definedName name="ts_t">#REF!</definedName>
    <definedName name="UF_DESTINO" localSheetId="1">#REF!</definedName>
    <definedName name="UF_DESTINO">#REF!</definedName>
    <definedName name="UF_DESTINO_COL" localSheetId="1">MATCH('Table 1'!UF_DESTINO,#REF!,0)</definedName>
    <definedName name="UF_DESTINO_COL" localSheetId="0">MATCH(UF_DESTINO,#REF!,0)</definedName>
    <definedName name="UF_DESTINO_COL">MATCH(UF_DESTINO,#REF!,0)</definedName>
    <definedName name="UF_DESTINO_LIN" localSheetId="1">MATCH('Table 1'!UF_DESTINO,#REF!,0)</definedName>
    <definedName name="UF_DESTINO_LIN" localSheetId="0">MATCH(UF_DESTINO,#REF!,0)</definedName>
    <definedName name="UF_DESTINO_LIN">MATCH(UF_DESTINO,#REF!,0)</definedName>
    <definedName name="UF_List" localSheetId="1">#REF!</definedName>
    <definedName name="UF_List" localSheetId="0">#REF!</definedName>
    <definedName name="UF_List">#REF!</definedName>
    <definedName name="UF_ORIGEM">UPPER(RIGHT(#REF!,2))</definedName>
    <definedName name="UF_ORIGEM_LIN" localSheetId="1">MATCH(UF_ORIGEM,#REF!,0)</definedName>
    <definedName name="UF_ORIGEM_LIN" localSheetId="0">MATCH(UF_ORIGEM,#REF!,0)</definedName>
    <definedName name="UF_ORIGEM_LIN">MATCH(UF_ORIGEM,#REF!,0)</definedName>
    <definedName name="UG1LandTotal">'[1]13 - UG Mine'!$J$42</definedName>
    <definedName name="UG1Total">'[1]13 - UG Mine'!$H$42</definedName>
    <definedName name="UG1WaterTotal">'[1]13 - UG Mine'!$K$42</definedName>
    <definedName name="uiuiiii" localSheetId="1" hidden="1">{"Reprév 0 et 1",#N/A,TRUE,"Param (2)"}</definedName>
    <definedName name="uiuiiii" localSheetId="0" hidden="1">{"Reprév 0 et 1",#N/A,TRUE,"Param (2)"}</definedName>
    <definedName name="uiuiiii" hidden="1">{"Reprév 0 et 1",#N/A,TRUE,"Param (2)"}</definedName>
    <definedName name="UNI_AA_VERSION" hidden="1">"320.2.0"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 name="UNIT_COST" localSheetId="1">#REF!</definedName>
    <definedName name="UNIT_COST" localSheetId="0">#REF!</definedName>
    <definedName name="UNIT_COST">#REF!</definedName>
    <definedName name="Unit_Cost_Table" localSheetId="1">#REF!</definedName>
    <definedName name="Unit_Cost_Table" localSheetId="0">#REF!</definedName>
    <definedName name="Unit_Cost_Table">#REF!</definedName>
    <definedName name="UnitCostBody" localSheetId="1">#REF!</definedName>
    <definedName name="UnitCostBody" localSheetId="0">#REF!</definedName>
    <definedName name="UnitCostBody">#REF!</definedName>
    <definedName name="UnitCostHigh" localSheetId="1">#REF!</definedName>
    <definedName name="UnitCostHigh" localSheetId="0">#REF!</definedName>
    <definedName name="UnitCostHigh">#REF!</definedName>
    <definedName name="UnitCostLow" localSheetId="1">#REF!</definedName>
    <definedName name="UnitCostLow" localSheetId="0">#REF!</definedName>
    <definedName name="UnitCostLow">#REF!</definedName>
    <definedName name="UnitCostSpecified" localSheetId="1">#REF!</definedName>
    <definedName name="UnitCostSpecified" localSheetId="0">#REF!</definedName>
    <definedName name="UnitCostSpecified">#REF!</definedName>
    <definedName name="UoM" localSheetId="1">[4]E_Det!#REF!</definedName>
    <definedName name="UoM" localSheetId="0">[5]E_Det!#REF!</definedName>
    <definedName name="UoM">[5]E_Det!#REF!</definedName>
    <definedName name="Values_Entered" localSheetId="1">IF(Loan_Amount*Interest_Rate*Loan_Years*Loan_Start&gt;0,1,0)</definedName>
    <definedName name="Values_Entered" localSheetId="0">IF(Loan_Amount*Interest_Rate*Loan_Years*Loan_Start&gt;0,1,0)</definedName>
    <definedName name="Values_Entered">IF(Loan_Amount*Interest_Rate*Loan_Years*Loan_Start&gt;0,1,0)</definedName>
    <definedName name="VI" localSheetId="1" hidden="1">{#N/A,#N/A,FALSE,"GERAL";#N/A,#N/A,FALSE,"012-96";#N/A,#N/A,FALSE,"018-96";#N/A,#N/A,FALSE,"027-96";#N/A,#N/A,FALSE,"059-96";#N/A,#N/A,FALSE,"076-96";#N/A,#N/A,FALSE,"019-97";#N/A,#N/A,FALSE,"021-97";#N/A,#N/A,FALSE,"022-97";#N/A,#N/A,FALSE,"028-97"}</definedName>
    <definedName name="VI" localSheetId="0"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wadw" localSheetId="1" hidden="1">{"EXEC",#N/A,FALSE,"Header";"EXEC_4",#N/A,FALSE,"Summary_4"}</definedName>
    <definedName name="wadw" localSheetId="0" hidden="1">{"EXEC",#N/A,FALSE,"Header";"EXEC_4",#N/A,FALSE,"Summary_4"}</definedName>
    <definedName name="wadw" hidden="1">{"EXEC",#N/A,FALSE,"Header";"EXEC_4",#N/A,FALSE,"Summary_4"}</definedName>
    <definedName name="waste">#REF!</definedName>
    <definedName name="Water1Total">'[1]9 - Water Management'!$H$52</definedName>
    <definedName name="wbs" localSheetId="1">#REF!</definedName>
    <definedName name="wbs" localSheetId="0">#REF!</definedName>
    <definedName name="wbs">#REF!</definedName>
    <definedName name="weighting" localSheetId="1">#REF!</definedName>
    <definedName name="weighting">#REF!</definedName>
    <definedName name="wer.sum"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er.sum"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er.sum"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lbuck">#REF!</definedName>
    <definedName name="wnr" localSheetId="1" hidden="1">{#N/A,#N/A,FALSE,"GERAL";#N/A,#N/A,FALSE,"012-96";#N/A,#N/A,FALSE,"018-96";#N/A,#N/A,FALSE,"027-96";#N/A,#N/A,FALSE,"059-96";#N/A,#N/A,FALSE,"076-96";#N/A,#N/A,FALSE,"019-97";#N/A,#N/A,FALSE,"021-97";#N/A,#N/A,FALSE,"022-97";#N/A,#N/A,FALSE,"028-97"}</definedName>
    <definedName name="wnr" localSheetId="0"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r_hf">#REF!</definedName>
    <definedName name="WRB_AX">#REF!</definedName>
    <definedName name="WRB_H">#REF!</definedName>
    <definedName name="wrn.145Regular." localSheetId="1" hidden="1">{#N/A,#N/A,TRUE,"ProjectData";#N/A,#N/A,TRUE,"CostSummary";#N/A,#N/A,TRUE,"DepDirectSummary";"DirectCostSummary",#N/A,TRUE,"DirectCostSummary";"HOSummary",#N/A,TRUE,"HOSummary";"HODetail",#N/A,TRUE,"HOMhrs";#N/A,#N/A,TRUE,"SiteSummary";"ManpowerPlanner",#N/A,TRUE,"SiteManPowerPlanner";"Expenses",#N/A,TRUE,"SiteManPowerPlanner";"Indirects",#N/A,TRUE,"Indirects";"MarkUp",#N/A,TRUE,"Indirects";"ContingencyEscalationTotal",#N/A,TRUE,"DirectCostSummary"}</definedName>
    <definedName name="wrn.145Regular." localSheetId="0" hidden="1">{#N/A,#N/A,TRUE,"ProjectData";#N/A,#N/A,TRUE,"CostSummary";#N/A,#N/A,TRUE,"DepDirectSummary";"DirectCostSummary",#N/A,TRUE,"DirectCostSummary";"HOSummary",#N/A,TRUE,"HOSummary";"HODetail",#N/A,TRUE,"HOMhrs";#N/A,#N/A,TRUE,"SiteSummary";"ManpowerPlanner",#N/A,TRUE,"SiteManPowerPlanner";"Expenses",#N/A,TRUE,"SiteManPowerPlanner";"Indirects",#N/A,TRUE,"Indirects";"MarkUp",#N/A,TRUE,"Indirects";"ContingencyEscalationTotal",#N/A,TRUE,"DirectCostSummary"}</definedName>
    <definedName name="wrn.145Regular." hidden="1">{#N/A,#N/A,TRUE,"ProjectData";#N/A,#N/A,TRUE,"CostSummary";#N/A,#N/A,TRUE,"DepDirectSummary";"DirectCostSummary",#N/A,TRUE,"DirectCostSummary";"HOSummary",#N/A,TRUE,"HOSummary";"HODetail",#N/A,TRUE,"HOMhrs";#N/A,#N/A,TRUE,"SiteSummary";"ManpowerPlanner",#N/A,TRUE,"SiteManPowerPlanner";"Expenses",#N/A,TRUE,"SiteManPowerPlanner";"Indirects",#N/A,TRUE,"Indirects";"MarkUp",#N/A,TRUE,"Indirects";"ContingencyEscalationTotal",#N/A,TRUE,"DirectCostSummary"}</definedName>
    <definedName name="wrn.5713phar." localSheetId="1" hidden="1">{#N/A,#N/A,FALSE,"SUM";#N/A,#N/A,FALSE,"M7A";#N/A,#N/A,FALSE,"S7A";#N/A,#N/A,FALSE,"M7B";#N/A,#N/A,FALSE,"S7B";#N/A,#N/A,FALSE,"M8A";#N/A,#N/A,FALSE,"S8A";#N/A,#N/A,FALSE,"M8B";#N/A,#N/A,FALSE,"S8B";#N/A,#N/A,FALSE,"M8C";#N/A,#N/A,FALSE,"S8C";#N/A,#N/A,FALSE,"MUTB";#N/A,#N/A,FALSE,"SUTB";#N/A,#N/A,FALSE,"M1A";#N/A,#N/A,FALSE,"S1A";#N/A,#N/A,FALSE,"M1B";#N/A,#N/A,FALSE,"S1B";#N/A,#N/A,FALSE,"MA08";#N/A,#N/A,FALSE,"SA08";#N/A,#N/A,FALSE,"MA04";#N/A,#N/A,FALSE,"SA04";#N/A,#N/A,FALSE,"MPFC";#N/A,#N/A,FALSE,"SPFC";#N/A,#N/A,FALSE,"MCB";#N/A,#N/A,FALSE,"SCB";#N/A,#N/A,FALSE,"MCPC";#N/A,#N/A,FALSE,"SCPC";#N/A,#N/A,FALSE,"MDTC";#N/A,#N/A,FALSE,"SDTC";#N/A,#N/A,FALSE,"MODC";#N/A,#N/A,FALSE,"SODC";#N/A,#N/A,FALSE,"MDB";#N/A,#N/A,FALSE,"SDB";#N/A,#N/A,FALSE,"SDB"}</definedName>
    <definedName name="wrn.5713phar." localSheetId="0" hidden="1">{#N/A,#N/A,FALSE,"SUM";#N/A,#N/A,FALSE,"M7A";#N/A,#N/A,FALSE,"S7A";#N/A,#N/A,FALSE,"M7B";#N/A,#N/A,FALSE,"S7B";#N/A,#N/A,FALSE,"M8A";#N/A,#N/A,FALSE,"S8A";#N/A,#N/A,FALSE,"M8B";#N/A,#N/A,FALSE,"S8B";#N/A,#N/A,FALSE,"M8C";#N/A,#N/A,FALSE,"S8C";#N/A,#N/A,FALSE,"MUTB";#N/A,#N/A,FALSE,"SUTB";#N/A,#N/A,FALSE,"M1A";#N/A,#N/A,FALSE,"S1A";#N/A,#N/A,FALSE,"M1B";#N/A,#N/A,FALSE,"S1B";#N/A,#N/A,FALSE,"MA08";#N/A,#N/A,FALSE,"SA08";#N/A,#N/A,FALSE,"MA04";#N/A,#N/A,FALSE,"SA04";#N/A,#N/A,FALSE,"MPFC";#N/A,#N/A,FALSE,"SPFC";#N/A,#N/A,FALSE,"MCB";#N/A,#N/A,FALSE,"SCB";#N/A,#N/A,FALSE,"MCPC";#N/A,#N/A,FALSE,"SCPC";#N/A,#N/A,FALSE,"MDTC";#N/A,#N/A,FALSE,"SDTC";#N/A,#N/A,FALSE,"MODC";#N/A,#N/A,FALSE,"SODC";#N/A,#N/A,FALSE,"MDB";#N/A,#N/A,FALSE,"SDB";#N/A,#N/A,FALSE,"SDB"}</definedName>
    <definedName name="wrn.5713phar." hidden="1">{#N/A,#N/A,FALSE,"SUM";#N/A,#N/A,FALSE,"M7A";#N/A,#N/A,FALSE,"S7A";#N/A,#N/A,FALSE,"M7B";#N/A,#N/A,FALSE,"S7B";#N/A,#N/A,FALSE,"M8A";#N/A,#N/A,FALSE,"S8A";#N/A,#N/A,FALSE,"M8B";#N/A,#N/A,FALSE,"S8B";#N/A,#N/A,FALSE,"M8C";#N/A,#N/A,FALSE,"S8C";#N/A,#N/A,FALSE,"MUTB";#N/A,#N/A,FALSE,"SUTB";#N/A,#N/A,FALSE,"M1A";#N/A,#N/A,FALSE,"S1A";#N/A,#N/A,FALSE,"M1B";#N/A,#N/A,FALSE,"S1B";#N/A,#N/A,FALSE,"MA08";#N/A,#N/A,FALSE,"SA08";#N/A,#N/A,FALSE,"MA04";#N/A,#N/A,FALSE,"SA04";#N/A,#N/A,FALSE,"MPFC";#N/A,#N/A,FALSE,"SPFC";#N/A,#N/A,FALSE,"MCB";#N/A,#N/A,FALSE,"SCB";#N/A,#N/A,FALSE,"MCPC";#N/A,#N/A,FALSE,"SCPC";#N/A,#N/A,FALSE,"MDTC";#N/A,#N/A,FALSE,"SDTC";#N/A,#N/A,FALSE,"MODC";#N/A,#N/A,FALSE,"SODC";#N/A,#N/A,FALSE,"MDB";#N/A,#N/A,FALSE,"SDB";#N/A,#N/A,FALSE,"SDB"}</definedName>
    <definedName name="wrn.5714phar" localSheetId="1" hidden="1">{#N/A,#N/A,FALSE,"SUM";#N/A,#N/A,FALSE,"M7A";#N/A,#N/A,FALSE,"S7A";#N/A,#N/A,FALSE,"M7B";#N/A,#N/A,FALSE,"S7B";#N/A,#N/A,FALSE,"M8A";#N/A,#N/A,FALSE,"S8A";#N/A,#N/A,FALSE,"M8B";#N/A,#N/A,FALSE,"S8B";#N/A,#N/A,FALSE,"M8C";#N/A,#N/A,FALSE,"S8C";#N/A,#N/A,FALSE,"MUTB";#N/A,#N/A,FALSE,"SUTB";#N/A,#N/A,FALSE,"M1A";#N/A,#N/A,FALSE,"S1A";#N/A,#N/A,FALSE,"M1B";#N/A,#N/A,FALSE,"S1B";#N/A,#N/A,FALSE,"MA08";#N/A,#N/A,FALSE,"SA08";#N/A,#N/A,FALSE,"MA04";#N/A,#N/A,FALSE,"SA04";#N/A,#N/A,FALSE,"MPFC";#N/A,#N/A,FALSE,"SPFC";#N/A,#N/A,FALSE,"MCB";#N/A,#N/A,FALSE,"SCB";#N/A,#N/A,FALSE,"MCPC";#N/A,#N/A,FALSE,"SCPC";#N/A,#N/A,FALSE,"MDTC";#N/A,#N/A,FALSE,"SDTC";#N/A,#N/A,FALSE,"MODC";#N/A,#N/A,FALSE,"SODC";#N/A,#N/A,FALSE,"MDB";#N/A,#N/A,FALSE,"SDB";#N/A,#N/A,FALSE,"SDB"}</definedName>
    <definedName name="wrn.5714phar" localSheetId="0" hidden="1">{#N/A,#N/A,FALSE,"SUM";#N/A,#N/A,FALSE,"M7A";#N/A,#N/A,FALSE,"S7A";#N/A,#N/A,FALSE,"M7B";#N/A,#N/A,FALSE,"S7B";#N/A,#N/A,FALSE,"M8A";#N/A,#N/A,FALSE,"S8A";#N/A,#N/A,FALSE,"M8B";#N/A,#N/A,FALSE,"S8B";#N/A,#N/A,FALSE,"M8C";#N/A,#N/A,FALSE,"S8C";#N/A,#N/A,FALSE,"MUTB";#N/A,#N/A,FALSE,"SUTB";#N/A,#N/A,FALSE,"M1A";#N/A,#N/A,FALSE,"S1A";#N/A,#N/A,FALSE,"M1B";#N/A,#N/A,FALSE,"S1B";#N/A,#N/A,FALSE,"MA08";#N/A,#N/A,FALSE,"SA08";#N/A,#N/A,FALSE,"MA04";#N/A,#N/A,FALSE,"SA04";#N/A,#N/A,FALSE,"MPFC";#N/A,#N/A,FALSE,"SPFC";#N/A,#N/A,FALSE,"MCB";#N/A,#N/A,FALSE,"SCB";#N/A,#N/A,FALSE,"MCPC";#N/A,#N/A,FALSE,"SCPC";#N/A,#N/A,FALSE,"MDTC";#N/A,#N/A,FALSE,"SDTC";#N/A,#N/A,FALSE,"MODC";#N/A,#N/A,FALSE,"SODC";#N/A,#N/A,FALSE,"MDB";#N/A,#N/A,FALSE,"SDB";#N/A,#N/A,FALSE,"SDB"}</definedName>
    <definedName name="wrn.5714phar" hidden="1">{#N/A,#N/A,FALSE,"SUM";#N/A,#N/A,FALSE,"M7A";#N/A,#N/A,FALSE,"S7A";#N/A,#N/A,FALSE,"M7B";#N/A,#N/A,FALSE,"S7B";#N/A,#N/A,FALSE,"M8A";#N/A,#N/A,FALSE,"S8A";#N/A,#N/A,FALSE,"M8B";#N/A,#N/A,FALSE,"S8B";#N/A,#N/A,FALSE,"M8C";#N/A,#N/A,FALSE,"S8C";#N/A,#N/A,FALSE,"MUTB";#N/A,#N/A,FALSE,"SUTB";#N/A,#N/A,FALSE,"M1A";#N/A,#N/A,FALSE,"S1A";#N/A,#N/A,FALSE,"M1B";#N/A,#N/A,FALSE,"S1B";#N/A,#N/A,FALSE,"MA08";#N/A,#N/A,FALSE,"SA08";#N/A,#N/A,FALSE,"MA04";#N/A,#N/A,FALSE,"SA04";#N/A,#N/A,FALSE,"MPFC";#N/A,#N/A,FALSE,"SPFC";#N/A,#N/A,FALSE,"MCB";#N/A,#N/A,FALSE,"SCB";#N/A,#N/A,FALSE,"MCPC";#N/A,#N/A,FALSE,"SCPC";#N/A,#N/A,FALSE,"MDTC";#N/A,#N/A,FALSE,"SDTC";#N/A,#N/A,FALSE,"MODC";#N/A,#N/A,FALSE,"SODC";#N/A,#N/A,FALSE,"MDB";#N/A,#N/A,FALSE,"SDB";#N/A,#N/A,FALSE,"SDB"}</definedName>
    <definedName name="wrn.AGCB._.PrintAll." localSheetId="1" hidden="1">{#N/A,#N/A,TRUE,"Summary";#N/A,#N/A,TRUE,"Price-Volume";#N/A,#N/A,TRUE,"Accounting";#N/A,#N/A,TRUE,"Comparisons"}</definedName>
    <definedName name="wrn.AGCB._.PrintAll." localSheetId="0" hidden="1">{#N/A,#N/A,TRUE,"Summary";#N/A,#N/A,TRUE,"Price-Volume";#N/A,#N/A,TRUE,"Accounting";#N/A,#N/A,TRUE,"Comparisons"}</definedName>
    <definedName name="wrn.AGCB._.PrintAll." hidden="1">{#N/A,#N/A,TRUE,"Summary";#N/A,#N/A,TRUE,"Price-Volume";#N/A,#N/A,TRUE,"Accounting";#N/A,#N/A,TRUE,"Comparisons"}</definedName>
    <definedName name="wrn.All_Bldg_Site." localSheetId="1" hidden="1">{"Building",#N/A,TRUE,"BUILDING";"SiteWork",#N/A,TRUE,"SITEWORK"}</definedName>
    <definedName name="wrn.All_Bldg_Site." localSheetId="0" hidden="1">{"Building",#N/A,TRUE,"BUILDING";"SiteWork",#N/A,TRUE,"SITEWORK"}</definedName>
    <definedName name="wrn.All_Bldg_Site." hidden="1">{"Building",#N/A,TRUE,"BUILDING";"SiteWork",#N/A,TRUE,"SITEWORK"}</definedName>
    <definedName name="wrn.ARA." localSheetId="1" hidden="1">{"ARA1",#N/A,FALSE,"ENG-ARA";"ARAhours",#N/A,FALSE,"ENG-ARA";"ARA$",#N/A,FALSE,"ENG-ARA"}</definedName>
    <definedName name="wrn.ARA." localSheetId="0" hidden="1">{"ARA1",#N/A,FALSE,"ENG-ARA";"ARAhours",#N/A,FALSE,"ENG-ARA";"ARA$",#N/A,FALSE,"ENG-ARA"}</definedName>
    <definedName name="wrn.ARA." hidden="1">{"ARA1",#N/A,FALSE,"ENG-ARA";"ARAhours",#N/A,FALSE,"ENG-ARA";"ARA$",#N/A,FALSE,"ENG-ARA"}</definedName>
    <definedName name="wrn.Barbara._.Modular._.Indirects." localSheetId="1" hidden="1">{#N/A,#N/A,FALSE,"COVER";#N/A,#N/A,FALSE,"RECAP";#N/A,#N/A,FALSE,"SANTA BARBARA NONMANUAL";#N/A,#N/A,FALSE,"CEQUIP";#N/A,#N/A,FALSE,"WRATE";#N/A,#N/A,FALSE,"INDIRECT";#N/A,#N/A,FALSE,"TRAIN";#N/A,#N/A,FALSE,"MANLOADED SCHEDULE"}</definedName>
    <definedName name="wrn.Barbara._.Modular._.Indirects." localSheetId="0" hidden="1">{#N/A,#N/A,FALSE,"COVER";#N/A,#N/A,FALSE,"RECAP";#N/A,#N/A,FALSE,"SANTA BARBARA NONMANUAL";#N/A,#N/A,FALSE,"CEQUIP";#N/A,#N/A,FALSE,"WRATE";#N/A,#N/A,FALSE,"INDIRECT";#N/A,#N/A,FALSE,"TRAIN";#N/A,#N/A,FALSE,"MANLOADED SCHEDULE"}</definedName>
    <definedName name="wrn.Barbara._.Modular._.Indirects." hidden="1">{#N/A,#N/A,FALSE,"COVER";#N/A,#N/A,FALSE,"RECAP";#N/A,#N/A,FALSE,"SANTA BARBARA NONMANUAL";#N/A,#N/A,FALSE,"CEQUIP";#N/A,#N/A,FALSE,"WRATE";#N/A,#N/A,FALSE,"INDIRECT";#N/A,#N/A,FALSE,"TRAIN";#N/A,#N/A,FALSE,"MANLOADED SCHEDULE"}</definedName>
    <definedName name="wrn.bechtel._.hours." localSheetId="1" hidden="1">{"bechtel1",#N/A,TRUE,"BECHTEL";"bechtelhours",#N/A,TRUE,"BECHTEL";"bechtel$",#N/A,TRUE,"BECHTEL"}</definedName>
    <definedName name="wrn.bechtel._.hours." localSheetId="0" hidden="1">{"bechtel1",#N/A,TRUE,"BECHTEL";"bechtelhours",#N/A,TRUE,"BECHTEL";"bechtel$",#N/A,TRUE,"BECHTEL"}</definedName>
    <definedName name="wrn.bechtel._.hours." hidden="1">{"bechtel1",#N/A,TRUE,"BECHTEL";"bechtelhours",#N/A,TRUE,"BECHTEL";"bechtel$",#N/A,TRUE,"BECHTEL"}</definedName>
    <definedName name="wrn.BILLS." localSheetId="1" hidden="1">{"Bill 3.2",#N/A,FALSE,"BILLS"}</definedName>
    <definedName name="wrn.BILLS." localSheetId="0" hidden="1">{"Bill 3.2",#N/A,FALSE,"BILLS"}</definedName>
    <definedName name="wrn.BILLS." hidden="1">{"Bill 3.2",#N/A,FALSE,"BILLS"}</definedName>
    <definedName name="wrn.Building." localSheetId="1" hidden="1">{"Building",#N/A,FALSE,"BUILDING"}</definedName>
    <definedName name="wrn.Building." localSheetId="0" hidden="1">{"Building",#N/A,FALSE,"BUILDING"}</definedName>
    <definedName name="wrn.Building." hidden="1">{"Building",#N/A,FALSE,"BUILDING"}</definedName>
    <definedName name="wrn.Bx._.PrintAll." localSheetId="1" hidden="1">{#N/A,#N/A,FALSE,"Summary";#N/A,#N/A,FALSE,"Tonnes";#N/A,#N/A,FALSE,"Prices";#N/A,#N/A,FALSE,"Comparisons"}</definedName>
    <definedName name="wrn.Bx._.PrintAll." localSheetId="0" hidden="1">{#N/A,#N/A,FALSE,"Summary";#N/A,#N/A,FALSE,"Tonnes";#N/A,#N/A,FALSE,"Prices";#N/A,#N/A,FALSE,"Comparisons"}</definedName>
    <definedName name="wrn.Bx._.PrintAll." hidden="1">{#N/A,#N/A,FALSE,"Summary";#N/A,#N/A,FALSE,"Tonnes";#N/A,#N/A,FALSE,"Prices";#N/A,#N/A,FALSE,"Comparisons"}</definedName>
    <definedName name="wrn.Cost._.Estimate._.Summary." localSheetId="1" hidden="1">{#N/A,#N/A,TRUE,"ProjectData";#N/A,#N/A,TRUE,"ExecSummary";#N/A,#N/A,TRUE,"CostSummary";"DirectCostSummary",#N/A,TRUE,"DirectCostSummary";#N/A,#N/A,TRUE,"HOSummary";#N/A,#N/A,TRUE,"SiteSummary";"Contingency_Escalation_Total",#N/A,TRUE,"DirectCostSummary";"Indirects",#N/A,TRUE,"Indirects";"MarkUp",#N/A,TRUE,"Indirects"}</definedName>
    <definedName name="wrn.Cost._.Estimate._.Summary." localSheetId="0" hidden="1">{#N/A,#N/A,TRUE,"ProjectData";#N/A,#N/A,TRUE,"ExecSummary";#N/A,#N/A,TRUE,"CostSummary";"DirectCostSummary",#N/A,TRUE,"DirectCostSummary";#N/A,#N/A,TRUE,"HOSummary";#N/A,#N/A,TRUE,"SiteSummary";"Contingency_Escalation_Total",#N/A,TRUE,"DirectCostSummary";"Indirects",#N/A,TRUE,"Indirects";"MarkUp",#N/A,TRUE,"Indirects"}</definedName>
    <definedName name="wrn.Cost._.Estimate._.Summary." hidden="1">{#N/A,#N/A,TRUE,"ProjectData";#N/A,#N/A,TRUE,"ExecSummary";#N/A,#N/A,TRUE,"CostSummary";"DirectCostSummary",#N/A,TRUE,"DirectCostSummary";#N/A,#N/A,TRUE,"HOSummary";#N/A,#N/A,TRUE,"SiteSummary";"Contingency_Escalation_Total",#N/A,TRUE,"DirectCostSummary";"Indirects",#N/A,TRUE,"Indirects";"MarkUp",#N/A,TRUE,"Indirects"}</definedName>
    <definedName name="wrn.Detail." localSheetId="1" hidden="1">{#N/A,#N/A,FALSE,"Matrix";#N/A,#N/A,FALSE,"Executive";#N/A,#N/A,FALSE,"Summary";#N/A,#N/A,FALSE,"Office1";#N/A,#N/A,FALSE,"Office2";#N/A,#N/A,FALSE,"Office3";#N/A,#N/A,FALSE,"Office4";#N/A,#N/A,FALSE,"Office5";#N/A,#N/A,FALSE,"Office6";#N/A,#N/A,FALSE,"Office7";#N/A,#N/A,FALSE,"Labor"}</definedName>
    <definedName name="wrn.Detail." localSheetId="0" hidden="1">{#N/A,#N/A,FALSE,"Matrix";#N/A,#N/A,FALSE,"Executive";#N/A,#N/A,FALSE,"Summary";#N/A,#N/A,FALSE,"Office1";#N/A,#N/A,FALSE,"Office2";#N/A,#N/A,FALSE,"Office3";#N/A,#N/A,FALSE,"Office4";#N/A,#N/A,FALSE,"Office5";#N/A,#N/A,FALSE,"Office6";#N/A,#N/A,FALSE,"Office7";#N/A,#N/A,FALSE,"Labor"}</definedName>
    <definedName name="wrn.Detail." hidden="1">{#N/A,#N/A,FALSE,"Matrix";#N/A,#N/A,FALSE,"Executive";#N/A,#N/A,FALSE,"Summary";#N/A,#N/A,FALSE,"Office1";#N/A,#N/A,FALSE,"Office2";#N/A,#N/A,FALSE,"Office3";#N/A,#N/A,FALSE,"Office4";#N/A,#N/A,FALSE,"Office5";#N/A,#N/A,FALSE,"Office6";#N/A,#N/A,FALSE,"Office7";#N/A,#N/A,FALSE,"Labor"}</definedName>
    <definedName name="wrn.E362." localSheetId="1" hidden="1">{#N/A,#N/A,FALSE,"E362";#N/A,#N/A,FALSE,"CALC TITLE PAGE";#N/A,#N/A,FALSE,"TABLE OF CONTENTS";#N/A,#N/A,FALSE,"COMPUTER LOG"}</definedName>
    <definedName name="wrn.E362." localSheetId="0" hidden="1">{#N/A,#N/A,FALSE,"E362";#N/A,#N/A,FALSE,"CALC TITLE PAGE";#N/A,#N/A,FALSE,"TABLE OF CONTENTS";#N/A,#N/A,FALSE,"COMPUTER LOG"}</definedName>
    <definedName name="wrn.E362." hidden="1">{#N/A,#N/A,FALSE,"E362";#N/A,#N/A,FALSE,"CALC TITLE PAGE";#N/A,#N/A,FALSE,"TABLE OF CONTENTS";#N/A,#N/A,FALSE,"COMPUTER LOG"}</definedName>
    <definedName name="wrn.EXEC_1." localSheetId="1" hidden="1">{"EXEC",#N/A,TRUE,"Header";"EXEC_1",#N/A,TRUE,"Summary_1"}</definedName>
    <definedName name="wrn.EXEC_1." localSheetId="0" hidden="1">{"EXEC",#N/A,TRUE,"Header";"EXEC_1",#N/A,TRUE,"Summary_1"}</definedName>
    <definedName name="wrn.EXEC_1." hidden="1">{"EXEC",#N/A,TRUE,"Header";"EXEC_1",#N/A,TRUE,"Summary_1"}</definedName>
    <definedName name="wrn.EXEC_2." localSheetId="1" hidden="1">{"EXEC",#N/A,FALSE,"Header";"EXEC_2",#N/A,FALSE,"Summary_2"}</definedName>
    <definedName name="wrn.EXEC_2." localSheetId="0" hidden="1">{"EXEC",#N/A,FALSE,"Header";"EXEC_2",#N/A,FALSE,"Summary_2"}</definedName>
    <definedName name="wrn.EXEC_2." hidden="1">{"EXEC",#N/A,FALSE,"Header";"EXEC_2",#N/A,FALSE,"Summary_2"}</definedName>
    <definedName name="wrn.EXEC_3." localSheetId="1" hidden="1">{"EXEC",#N/A,FALSE,"Header";"EXEC_3",#N/A,FALSE,"Summary_3"}</definedName>
    <definedName name="wrn.EXEC_3." localSheetId="0" hidden="1">{"EXEC",#N/A,FALSE,"Header";"EXEC_3",#N/A,FALSE,"Summary_3"}</definedName>
    <definedName name="wrn.EXEC_3." hidden="1">{"EXEC",#N/A,FALSE,"Header";"EXEC_3",#N/A,FALSE,"Summary_3"}</definedName>
    <definedName name="wrn.EXEC_4." localSheetId="1" hidden="1">{"EXEC",#N/A,FALSE,"Header";"EXEC_4",#N/A,FALSE,"Summary_4"}</definedName>
    <definedName name="wrn.EXEC_4." localSheetId="0" hidden="1">{"EXEC",#N/A,FALSE,"Header";"EXEC_4",#N/A,FALSE,"Summary_4"}</definedName>
    <definedName name="wrn.EXEC_4." hidden="1">{"EXEC",#N/A,FALSE,"Header";"EXEC_4",#N/A,FALSE,"Summary_4"}</definedName>
    <definedName name="wrn.Forms." localSheetId="1" hidden="1">{#N/A,#N/A,FALSE,"E-1";#N/A,#N/A,FALSE,"E-2";#N/A,#N/A,FALSE,"F-1";#N/A,#N/A,FALSE,"F-2";#N/A,#N/A,FALSE,"F-3";#N/A,#N/A,FALSE,"F-4";#N/A,#N/A,FALSE,"F-5";#N/A,#N/A,FALSE,"F-6";#N/A,#N/A,FALSE,"Matrix"}</definedName>
    <definedName name="wrn.Forms." localSheetId="0" hidden="1">{#N/A,#N/A,FALSE,"E-1";#N/A,#N/A,FALSE,"E-2";#N/A,#N/A,FALSE,"F-1";#N/A,#N/A,FALSE,"F-2";#N/A,#N/A,FALSE,"F-3";#N/A,#N/A,FALSE,"F-4";#N/A,#N/A,FALSE,"F-5";#N/A,#N/A,FALSE,"F-6";#N/A,#N/A,FALSE,"Matrix"}</definedName>
    <definedName name="wrn.Forms." hidden="1">{#N/A,#N/A,FALSE,"E-1";#N/A,#N/A,FALSE,"E-2";#N/A,#N/A,FALSE,"F-1";#N/A,#N/A,FALSE,"F-2";#N/A,#N/A,FALSE,"F-3";#N/A,#N/A,FALSE,"F-4";#N/A,#N/A,FALSE,"F-5";#N/A,#N/A,FALSE,"F-6";#N/A,#N/A,FALSE,"Matrix"}</definedName>
    <definedName name="wrn.FULL." localSheetId="1" hidden="1">{#N/A,#N/A,FALSE,"Summary";#N/A,#N/A,FALSE,"Stlwk 1";#N/A,#N/A,FALSE,"Stlwk 2";#N/A,#N/A,FALSE,"Stlwk 3";#N/A,#N/A,FALSE,"Stlwk 4";#N/A,#N/A,FALSE,"Stlwk 5";#N/A,#N/A,FALSE,"Stlwk 6";#N/A,#N/A,FALSE,"Stlwk 7";#N/A,#N/A,FALSE,"Stlwk 8";#N/A,#N/A,FALSE,"Stlwk 9";#N/A,#N/A,FALSE,"Stlwk 10";#N/A,#N/A,FALSE,"Stlwk 11";#N/A,#N/A,FALSE,"Stlwk 12"}</definedName>
    <definedName name="wrn.FULL." localSheetId="0" hidden="1">{#N/A,#N/A,FALSE,"Summary";#N/A,#N/A,FALSE,"Stlwk 1";#N/A,#N/A,FALSE,"Stlwk 2";#N/A,#N/A,FALSE,"Stlwk 3";#N/A,#N/A,FALSE,"Stlwk 4";#N/A,#N/A,FALSE,"Stlwk 5";#N/A,#N/A,FALSE,"Stlwk 6";#N/A,#N/A,FALSE,"Stlwk 7";#N/A,#N/A,FALSE,"Stlwk 8";#N/A,#N/A,FALSE,"Stlwk 9";#N/A,#N/A,FALSE,"Stlwk 10";#N/A,#N/A,FALSE,"Stlwk 11";#N/A,#N/A,FALSE,"Stlwk 12"}</definedName>
    <definedName name="wrn.FULL." hidden="1">{#N/A,#N/A,FALSE,"Summary";#N/A,#N/A,FALSE,"Stlwk 1";#N/A,#N/A,FALSE,"Stlwk 2";#N/A,#N/A,FALSE,"Stlwk 3";#N/A,#N/A,FALSE,"Stlwk 4";#N/A,#N/A,FALSE,"Stlwk 5";#N/A,#N/A,FALSE,"Stlwk 6";#N/A,#N/A,FALSE,"Stlwk 7";#N/A,#N/A,FALSE,"Stlwk 8";#N/A,#N/A,FALSE,"Stlwk 9";#N/A,#N/A,FALSE,"Stlwk 10";#N/A,#N/A,FALSE,"Stlwk 11";#N/A,#N/A,FALSE,"Stlwk 12"}</definedName>
    <definedName name="wrn.Hazard._.Proforma." localSheetId="1" hidden="1">{#N/A,#N/A,FALSE,"hLog"}</definedName>
    <definedName name="wrn.Hazard._.Proforma." localSheetId="0" hidden="1">{#N/A,#N/A,FALSE,"hLog"}</definedName>
    <definedName name="wrn.Hazard._.Proforma." hidden="1">{#N/A,#N/A,FALSE,"hLog"}</definedName>
    <definedName name="wrn.Nelson._.Summary." localSheetId="1" hidden="1">{#N/A,#N/A,FALSE,"subcontract"}</definedName>
    <definedName name="wrn.Nelson._.Summary." localSheetId="0" hidden="1">{#N/A,#N/A,FALSE,"subcontract"}</definedName>
    <definedName name="wrn.Nelson._.Summary." hidden="1">{#N/A,#N/A,FALSE,"subcontract"}</definedName>
    <definedName name="WRN.PEND" localSheetId="1" hidden="1">{#N/A,#N/A,FALSE,"GERAL";#N/A,#N/A,FALSE,"012-96";#N/A,#N/A,FALSE,"018-96";#N/A,#N/A,FALSE,"027-96";#N/A,#N/A,FALSE,"059-96";#N/A,#N/A,FALSE,"076-96";#N/A,#N/A,FALSE,"019-97";#N/A,#N/A,FALSE,"021-97";#N/A,#N/A,FALSE,"022-97";#N/A,#N/A,FALSE,"028-97"}</definedName>
    <definedName name="WRN.PEND" localSheetId="0"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1" hidden="1">{#N/A,#N/A,FALSE,"GERAL";#N/A,#N/A,FALSE,"012-96";#N/A,#N/A,FALSE,"018-96";#N/A,#N/A,FALSE,"027-96";#N/A,#N/A,FALSE,"059-96";#N/A,#N/A,FALSE,"076-96";#N/A,#N/A,FALSE,"019-97";#N/A,#N/A,FALSE,"021-97";#N/A,#N/A,FALSE,"022-97";#N/A,#N/A,FALSE,"028-97"}</definedName>
    <definedName name="WRN.PEND2" localSheetId="0"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1" hidden="1">{#N/A,#N/A,FALSE,"GERAL";#N/A,#N/A,FALSE,"012-96";#N/A,#N/A,FALSE,"018-96";#N/A,#N/A,FALSE,"027-96";#N/A,#N/A,FALSE,"059-96";#N/A,#N/A,FALSE,"076-96";#N/A,#N/A,FALSE,"019-97";#N/A,#N/A,FALSE,"021-97";#N/A,#N/A,FALSE,"022-97";#N/A,#N/A,FALSE,"028-97"}</definedName>
    <definedName name="WRN.PEND3" localSheetId="0"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1" hidden="1">{#N/A,#N/A,FALSE,"GERAL";#N/A,#N/A,FALSE,"012-96";#N/A,#N/A,FALSE,"018-96";#N/A,#N/A,FALSE,"027-96";#N/A,#N/A,FALSE,"059-96";#N/A,#N/A,FALSE,"076-96";#N/A,#N/A,FALSE,"019-97";#N/A,#N/A,FALSE,"021-97";#N/A,#N/A,FALSE,"022-97";#N/A,#N/A,FALSE,"028-97"}</definedName>
    <definedName name="WRN.PEND4" localSheetId="0"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1" hidden="1">{#N/A,#N/A,FALSE,"GERAL";#N/A,#N/A,FALSE,"012-96";#N/A,#N/A,FALSE,"018-96";#N/A,#N/A,FALSE,"027-96";#N/A,#N/A,FALSE,"059-96";#N/A,#N/A,FALSE,"076-96";#N/A,#N/A,FALSE,"019-97";#N/A,#N/A,FALSE,"021-97";#N/A,#N/A,FALSE,"022-97";#N/A,#N/A,FALSE,"028-97"}</definedName>
    <definedName name="wrn.PENDENCIAS." localSheetId="0"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rn.PONT._.ARNAUD." localSheetId="1" hidden="1">{#N/A,#N/A,FALSE,"TC32";#N/A,#N/A,FALSE,"TC32D1";#N/A,#N/A,FALSE,"TC32L3";#N/A,#N/A,FALSE,"TC32G";#N/A,#N/A,FALSE,"TC32H";#N/A,#N/A,FALSE,"TC32J";#N/A,#N/A,FALSE,"TC32K";#N/A,#N/A,FALSE,"TC32L1";#N/A,#N/A,FALSE,"TC32L2";#N/A,#N/A,FALSE,"TC32G2";#N/A,#N/A,FALSE,"TC32Q1";#N/A,#N/A,FALSE,"TC32Q2";#N/A,#N/A,FALSE,"TC32W"}</definedName>
    <definedName name="wrn.PONT._.ARNAUD." localSheetId="0" hidden="1">{#N/A,#N/A,FALSE,"TC32";#N/A,#N/A,FALSE,"TC32D1";#N/A,#N/A,FALSE,"TC32L3";#N/A,#N/A,FALSE,"TC32G";#N/A,#N/A,FALSE,"TC32H";#N/A,#N/A,FALSE,"TC32J";#N/A,#N/A,FALSE,"TC32K";#N/A,#N/A,FALSE,"TC32L1";#N/A,#N/A,FALSE,"TC32L2";#N/A,#N/A,FALSE,"TC32G2";#N/A,#N/A,FALSE,"TC32Q1";#N/A,#N/A,FALSE,"TC32Q2";#N/A,#N/A,FALSE,"TC32W"}</definedName>
    <definedName name="wrn.PONT._.ARNAUD." hidden="1">{#N/A,#N/A,FALSE,"TC32";#N/A,#N/A,FALSE,"TC32D1";#N/A,#N/A,FALSE,"TC32L3";#N/A,#N/A,FALSE,"TC32G";#N/A,#N/A,FALSE,"TC32H";#N/A,#N/A,FALSE,"TC32J";#N/A,#N/A,FALSE,"TC32K";#N/A,#N/A,FALSE,"TC32L1";#N/A,#N/A,FALSE,"TC32L2";#N/A,#N/A,FALSE,"TC32G2";#N/A,#N/A,FALSE,"TC32Q1";#N/A,#N/A,FALSE,"TC32Q2";#N/A,#N/A,FALSE,"TC32W"}</definedName>
    <definedName name="wrn.PrintAll." localSheetId="1" hidden="1">{#N/A,#N/A,TRUE,"Summary";#N/A,#N/A,TRUE,"Price-Volume";#N/A,#N/A,TRUE,"Accounting";#N/A,#N/A,TRUE,"Comparisons"}</definedName>
    <definedName name="wrn.PrintAll." localSheetId="0" hidden="1">{#N/A,#N/A,TRUE,"Summary";#N/A,#N/A,TRUE,"Price-Volume";#N/A,#N/A,TRUE,"Accounting";#N/A,#N/A,TRUE,"Comparisons"}</definedName>
    <definedName name="wrn.PrintAll." hidden="1">{#N/A,#N/A,TRUE,"Summary";#N/A,#N/A,TRUE,"Price-Volume";#N/A,#N/A,TRUE,"Accounting";#N/A,#N/A,TRUE,"Comparisons"}</definedName>
    <definedName name="wrn.PROCART." localSheetId="1" hidden="1">{#N/A,#N/A,FALSE,"MAQUINA"}</definedName>
    <definedName name="wrn.PROCART." localSheetId="0" hidden="1">{#N/A,#N/A,FALSE,"MAQUINA"}</definedName>
    <definedName name="wrn.PROCART." hidden="1">{#N/A,#N/A,FALSE,"MAQUINA"}</definedName>
    <definedName name="wrn.REGISTER." localSheetId="1" hidden="1">{#N/A,#N/A,FALSE,"Sheet1";#N/A,#N/A,FALSE,"Sheet1"}</definedName>
    <definedName name="wrn.REGISTER." localSheetId="0" hidden="1">{#N/A,#N/A,FALSE,"Sheet1";#N/A,#N/A,FALSE,"Sheet1"}</definedName>
    <definedName name="wrn.REGISTER." hidden="1">{#N/A,#N/A,FALSE,"Sheet1";#N/A,#N/A,FALSE,"Sheet1"}</definedName>
    <definedName name="wrn.Section._.A." localSheetId="1" hidden="1">{"Section A",#N/A,TRUE,"BUILDING"}</definedName>
    <definedName name="wrn.Section._.A." localSheetId="0" hidden="1">{"Section A",#N/A,TRUE,"BUILDING"}</definedName>
    <definedName name="wrn.Section._.A." hidden="1">{"Section A",#N/A,TRUE,"BUILDING"}</definedName>
    <definedName name="wrn.Section._.B." localSheetId="1" hidden="1">{"Section B",#N/A,TRUE,"BUILDING"}</definedName>
    <definedName name="wrn.Section._.B." localSheetId="0" hidden="1">{"Section B",#N/A,TRUE,"BUILDING"}</definedName>
    <definedName name="wrn.Section._.B." hidden="1">{"Section B",#N/A,TRUE,"BUILDING"}</definedName>
    <definedName name="wrn.Section._.C." localSheetId="1" hidden="1">{"Section C",#N/A,TRUE,"BUILDING"}</definedName>
    <definedName name="wrn.Section._.C." localSheetId="0" hidden="1">{"Section C",#N/A,TRUE,"BUILDING"}</definedName>
    <definedName name="wrn.Section._.C." hidden="1">{"Section C",#N/A,TRUE,"BUILDING"}</definedName>
    <definedName name="wrn.Section._.D." localSheetId="1" hidden="1">{"Section D",#N/A,TRUE,"BUILDING"}</definedName>
    <definedName name="wrn.Section._.D." localSheetId="0" hidden="1">{"Section D",#N/A,TRUE,"BUILDING"}</definedName>
    <definedName name="wrn.Section._.D." hidden="1">{"Section D",#N/A,TRUE,"BUILDING"}</definedName>
    <definedName name="wrn.Section._.E." localSheetId="1" hidden="1">{"Section E",#N/A,TRUE,"BUILDING"}</definedName>
    <definedName name="wrn.Section._.E." localSheetId="0" hidden="1">{"Section E",#N/A,TRUE,"BUILDING"}</definedName>
    <definedName name="wrn.Section._.E." hidden="1">{"Section E",#N/A,TRUE,"BUILDING"}</definedName>
    <definedName name="wrn.Section._.F." localSheetId="1" hidden="1">{"Section F",#N/A,TRUE,"BUILDING"}</definedName>
    <definedName name="wrn.Section._.F." localSheetId="0" hidden="1">{"Section F",#N/A,TRUE,"BUILDING"}</definedName>
    <definedName name="wrn.Section._.F." hidden="1">{"Section F",#N/A,TRUE,"BUILDING"}</definedName>
    <definedName name="wrn.Section._.G." localSheetId="1" hidden="1">{"Section G",#N/A,FALSE,"SITEWORK"}</definedName>
    <definedName name="wrn.Section._.G." localSheetId="0" hidden="1">{"Section G",#N/A,FALSE,"SITEWORK"}</definedName>
    <definedName name="wrn.Section._.G." hidden="1">{"Section G",#N/A,FALSE,"SITEWORK"}</definedName>
    <definedName name="wrn.Section._.Z." localSheetId="1" hidden="1">{"Section Z",#N/A,TRUE,"BUILDING";"Section Z",#N/A,TRUE,"SITEWORK"}</definedName>
    <definedName name="wrn.Section._.Z." localSheetId="0" hidden="1">{"Section Z",#N/A,TRUE,"BUILDING";"Section Z",#N/A,TRUE,"SITEWORK"}</definedName>
    <definedName name="wrn.Section._.Z." hidden="1">{"Section Z",#N/A,TRUE,"BUILDING";"Section Z",#N/A,TRUE,"SITEWORK"}</definedName>
    <definedName name="wrn.Sitework." localSheetId="1" hidden="1">{"SiteWork",#N/A,FALSE,"SITEWORK"}</definedName>
    <definedName name="wrn.Sitework." localSheetId="0" hidden="1">{"SiteWork",#N/A,FALSE,"SITEWORK"}</definedName>
    <definedName name="wrn.Sitework." hidden="1">{"SiteWork",#N/A,FALSE,"SITEWORK"}</definedName>
    <definedName name="wrn.Summary." localSheetId="1" hidden="1">{#N/A,#N/A,FALSE,"Matrix";#N/A,#N/A,FALSE,"Executive";#N/A,#N/A,FALSE,"Summary"}</definedName>
    <definedName name="wrn.Summary." localSheetId="0" hidden="1">{#N/A,#N/A,FALSE,"Matrix";#N/A,#N/A,FALSE,"Executive";#N/A,#N/A,FALSE,"Summary"}</definedName>
    <definedName name="wrn.Summary." hidden="1">{#N/A,#N/A,FALSE,"Matrix";#N/A,#N/A,FALSE,"Executive";#N/A,#N/A,FALSE,"Summary"}</definedName>
    <definedName name="wrn.TC32._.FEUILLES._.SOMMAIRES." localSheetId="1" hidden="1">{"TEST",#N/A,FALSE,"TC32"}</definedName>
    <definedName name="wrn.TC32._.FEUILLES._.SOMMAIRES." localSheetId="0" hidden="1">{"TEST",#N/A,FALSE,"TC32"}</definedName>
    <definedName name="wrn.TC32._.FEUILLES._.SOMMAIRES." hidden="1">{"TEST",#N/A,FALSE,"TC32"}</definedName>
    <definedName name="wrn.tc32sommaire." localSheetId="1" hidden="1">{#N/A,#N/A,FALSE,"TC32";#N/A,#N/A,FALSE,"ING";#N/A,#N/A,FALSE,"TC32W1"}</definedName>
    <definedName name="wrn.tc32sommaire." localSheetId="0" hidden="1">{#N/A,#N/A,FALSE,"TC32";#N/A,#N/A,FALSE,"ING";#N/A,#N/A,FALSE,"TC32W1"}</definedName>
    <definedName name="wrn.tc32sommaire." hidden="1">{#N/A,#N/A,FALSE,"TC32";#N/A,#N/A,FALSE,"ING";#N/A,#N/A,FALSE,"TC32W1"}</definedName>
    <definedName name="wrn.TOUT." localSheetId="1" hidden="1">{#N/A,#N/A,FALSE,"SYNTHESE";#N/A,#N/A,FALSE,"ANNEXE";#N/A,#N/A,FALSE,"ACTIONS";#N/A,#N/A,FALSE,"RECONCIL"}</definedName>
    <definedName name="wrn.TOUT." localSheetId="0" hidden="1">{#N/A,#N/A,FALSE,"SYNTHESE";#N/A,#N/A,FALSE,"ANNEXE";#N/A,#N/A,FALSE,"ACTIONS";#N/A,#N/A,FALSE,"RECONCIL"}</definedName>
    <definedName name="wrn.TOUT." hidden="1">{#N/A,#N/A,FALSE,"SYNTHESE";#N/A,#N/A,FALSE,"ANNEXE";#N/A,#N/A,FALSE,"ACTIONS";#N/A,#N/A,FALSE,"RECONCIL"}</definedName>
    <definedName name="wrn.TRADING._.1995." localSheetId="1" hidden="1">{"TRADING 1995",#N/A,FALSE,"1994 vs. 95,96,97"}</definedName>
    <definedName name="wrn.TRADING._.1995." localSheetId="0" hidden="1">{"TRADING 1995",#N/A,FALSE,"1994 vs. 95,96,97"}</definedName>
    <definedName name="wrn.TRADING._.1995." hidden="1">{"TRADING 1995",#N/A,FALSE,"1994 vs. 95,96,97"}</definedName>
    <definedName name="wrn.TRADING._.1996." localSheetId="1" hidden="1">{"TRADING 1996",#N/A,FALSE,"1994 vs. 95,96,97"}</definedName>
    <definedName name="wrn.TRADING._.1996." localSheetId="0" hidden="1">{"TRADING 1996",#N/A,FALSE,"1994 vs. 95,96,97"}</definedName>
    <definedName name="wrn.TRADING._.1996." hidden="1">{"TRADING 1996",#N/A,FALSE,"1994 vs. 95,96,97"}</definedName>
    <definedName name="wrn.TRADING._.1997." localSheetId="1" hidden="1">{"TRADING 1997",#N/A,FALSE,"1994 vs. 95,96,97"}</definedName>
    <definedName name="wrn.TRADING._.1997." localSheetId="0" hidden="1">{"TRADING 1997",#N/A,FALSE,"1994 vs. 95,96,97"}</definedName>
    <definedName name="wrn.TRADING._.1997." hidden="1">{"TRADING 1997",#N/A,FALSE,"1994 vs. 95,96,97"}</definedName>
    <definedName name="WRS_H">#REF!</definedName>
    <definedName name="WRT_H">#REF!</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ww"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ww"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wwwwwwwwwwwww" localSheetId="1" hidden="1">{#N/A,#N/A,FALSE,"Summary";#N/A,#N/A,FALSE,"Stlwk 1";#N/A,#N/A,FALSE,"Stlwk 2";#N/A,#N/A,FALSE,"Stlwk 3";#N/A,#N/A,FALSE,"Stlwk 4";#N/A,#N/A,FALSE,"Stlwk 5";#N/A,#N/A,FALSE,"Stlwk 6";#N/A,#N/A,FALSE,"Stlwk 7";#N/A,#N/A,FALSE,"Stlwk 8";#N/A,#N/A,FALSE,"Stlwk 9";#N/A,#N/A,FALSE,"Stlwk 10";#N/A,#N/A,FALSE,"Stlwk 11";#N/A,#N/A,FALSE,"Stlwk 12"}</definedName>
    <definedName name="wwwwwwwwwwwwww" localSheetId="0" hidden="1">{#N/A,#N/A,FALSE,"Summary";#N/A,#N/A,FALSE,"Stlwk 1";#N/A,#N/A,FALSE,"Stlwk 2";#N/A,#N/A,FALSE,"Stlwk 3";#N/A,#N/A,FALSE,"Stlwk 4";#N/A,#N/A,FALSE,"Stlwk 5";#N/A,#N/A,FALSE,"Stlwk 6";#N/A,#N/A,FALSE,"Stlwk 7";#N/A,#N/A,FALSE,"Stlwk 8";#N/A,#N/A,FALSE,"Stlwk 9";#N/A,#N/A,FALSE,"Stlwk 10";#N/A,#N/A,FALSE,"Stlwk 11";#N/A,#N/A,FALSE,"Stlwk 12"}</definedName>
    <definedName name="wwwwwwwwwwwwww" hidden="1">{#N/A,#N/A,FALSE,"Summary";#N/A,#N/A,FALSE,"Stlwk 1";#N/A,#N/A,FALSE,"Stlwk 2";#N/A,#N/A,FALSE,"Stlwk 3";#N/A,#N/A,FALSE,"Stlwk 4";#N/A,#N/A,FALSE,"Stlwk 5";#N/A,#N/A,FALSE,"Stlwk 6";#N/A,#N/A,FALSE,"Stlwk 7";#N/A,#N/A,FALSE,"Stlwk 8";#N/A,#N/A,FALSE,"Stlwk 9";#N/A,#N/A,FALSE,"Stlwk 10";#N/A,#N/A,FALSE,"Stlwk 11";#N/A,#N/A,FALSE,"Stlwk 12"}</definedName>
    <definedName name="X" hidden="1">#REF!</definedName>
    <definedName name="xx" localSheetId="1" hidden="1">#REF!</definedName>
    <definedName name="xx" hidden="1">#REF!</definedName>
    <definedName name="xxx" localSheetId="1" hidden="1">{#N/A,#N/A,FALSE,"Matrix";#N/A,#N/A,FALSE,"Executive";#N/A,#N/A,FALSE,"Summary";#N/A,#N/A,FALSE,"Office1";#N/A,#N/A,FALSE,"Office2";#N/A,#N/A,FALSE,"Office3";#N/A,#N/A,FALSE,"Office4";#N/A,#N/A,FALSE,"Office5";#N/A,#N/A,FALSE,"Office6";#N/A,#N/A,FALSE,"Office7";#N/A,#N/A,FALSE,"Labor"}</definedName>
    <definedName name="xxx" localSheetId="0" hidden="1">{#N/A,#N/A,FALSE,"Matrix";#N/A,#N/A,FALSE,"Executive";#N/A,#N/A,FALSE,"Summary";#N/A,#N/A,FALSE,"Office1";#N/A,#N/A,FALSE,"Office2";#N/A,#N/A,FALSE,"Office3";#N/A,#N/A,FALSE,"Office4";#N/A,#N/A,FALSE,"Office5";#N/A,#N/A,FALSE,"Office6";#N/A,#N/A,FALSE,"Office7";#N/A,#N/A,FALSE,"Labor"}</definedName>
    <definedName name="xxx" hidden="1">{#N/A,#N/A,FALSE,"Matrix";#N/A,#N/A,FALSE,"Executive";#N/A,#N/A,FALSE,"Summary";#N/A,#N/A,FALSE,"Office1";#N/A,#N/A,FALSE,"Office2";#N/A,#N/A,FALSE,"Office3";#N/A,#N/A,FALSE,"Office4";#N/A,#N/A,FALSE,"Office5";#N/A,#N/A,FALSE,"Office6";#N/A,#N/A,FALSE,"Office7";#N/A,#N/A,FALSE,"Labor"}</definedName>
    <definedName name="xxxx" localSheetId="1" hidden="1">{#N/A,#N/A,FALSE,"Matrix";#N/A,#N/A,FALSE,"Executive";#N/A,#N/A,FALSE,"Summary"}</definedName>
    <definedName name="xxxx" localSheetId="0" hidden="1">{#N/A,#N/A,FALSE,"Matrix";#N/A,#N/A,FALSE,"Executive";#N/A,#N/A,FALSE,"Summary"}</definedName>
    <definedName name="xxxx" hidden="1">{#N/A,#N/A,FALSE,"Matrix";#N/A,#N/A,FALSE,"Executive";#N/A,#N/A,FALSE,"Summary"}</definedName>
    <definedName name="Z_07E28E77_F6FA_11D1_8C51_444553540000_.wvu.Cols" localSheetId="1" hidden="1">#REF!,#REF!</definedName>
    <definedName name="Z_07E28E77_F6FA_11D1_8C51_444553540000_.wvu.Cols" hidden="1">#REF!,#REF!</definedName>
    <definedName name="Z_07E28E80_F6FA_11D1_8C51_444553540000_.wvu.Cols" localSheetId="1" hidden="1">#REF!,#REF!</definedName>
    <definedName name="Z_07E28E80_F6FA_11D1_8C51_444553540000_.wvu.Cols" hidden="1">#REF!,#REF!</definedName>
    <definedName name="Z_07E28E85_F6FA_11D1_8C51_444553540000_.wvu.Cols" hidden="1">#REF!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1" hidden="1">#REF!,#REF!</definedName>
    <definedName name="Z_0F778F7D_F6F1_11D1_8C51_444553540000_.wvu.Cols" hidden="1">#REF!,#REF!</definedName>
    <definedName name="Z_0F778F82_F6F1_11D1_8C51_444553540000_.wvu.Cols" hidden="1">#REF!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0" hidden="1">#REF!,#REF!</definedName>
    <definedName name="Z_1C8D1ABE_F70D_11D1_8C51_444553540000_.wvu.Cols" hidden="1">#REF!,#REF!</definedName>
    <definedName name="Z_1C8D1AC3_F70D_11D1_8C51_444553540000_.wvu.Cols" hidden="1">#REF!</definedName>
    <definedName name="Z_201040E3_EFFE_11D1_A0B0_00A0246C5A5D_.wvu.Cols" localSheetId="0" hidden="1">#REF!,#REF!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1" hidden="1">#REF!,#REF!</definedName>
    <definedName name="Z_42D42DDB_F3CA_11D1_8C51_444553540000_.wvu.Cols" hidden="1">#REF!,#REF!</definedName>
    <definedName name="Z_42D42DE0_F3CA_11D1_8C51_444553540000_.wvu.Cols" hidden="1">#REF!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1" hidden="1">#REF!,#REF!</definedName>
    <definedName name="Z_5488E25B_F3A7_11D1_8C51_444553540000_.wvu.Cols" hidden="1">#REF!,#REF!</definedName>
    <definedName name="Z_5488E260_F3A7_11D1_8C51_444553540000_.wvu.Cols" hidden="1">#REF!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1" hidden="1">#REF!,#REF!</definedName>
    <definedName name="Z_5701182E_F624_11D1_8C51_444553540000_.wvu.Cols" hidden="1">#REF!,#REF!</definedName>
    <definedName name="Z_57011834_F624_11D1_8C51_444553540000_.wvu.Cols" hidden="1">#REF!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0" hidden="1">#REF!,#REF!</definedName>
    <definedName name="Z_88CD02A3_F928_11D1_8C51_444553540000_.wvu.Cols" hidden="1">#REF!,#REF!</definedName>
    <definedName name="Z_88CD02A8_F928_11D1_8C51_444553540000_.wvu.Cols" hidden="1">#REF!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1" hidden="1">#REF!,#REF!</definedName>
    <definedName name="Z_96929740_F6C3_11D1_8C51_444553540000_.wvu.Cols" hidden="1">#REF!,#REF!</definedName>
    <definedName name="Z_96929746_F6C3_11D1_8C51_444553540000_.wvu.Cols" hidden="1">#REF!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1" hidden="1">#REF!,#REF!</definedName>
    <definedName name="Z_98F271A0_11A4_11D2_8C51_444553540000_.wvu.Cols" hidden="1">#REF!,#REF!</definedName>
    <definedName name="Z_98F271A5_11A4_11D2_8C51_444553540000_.wvu.Cols" hidden="1">#REF!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1" hidden="1">#REF!,#REF!</definedName>
    <definedName name="Z_AD5D9040_FB84_11D1_8C51_444553540000_.wvu.Cols" hidden="1">#REF!,#REF!</definedName>
    <definedName name="Z_AD5D9045_FB84_11D1_8C51_444553540000_.wvu.Cols" hidden="1">#REF!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1" hidden="1">#REF!,#REF!</definedName>
    <definedName name="Z_ADC9447D_F55C_11D1_8C51_444553540000_.wvu.Cols" hidden="1">#REF!,#REF!</definedName>
    <definedName name="Z_ADC94482_F55C_11D1_8C51_444553540000_.wvu.Cols" hidden="1">#REF!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hidden="1">#REF!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1" hidden="1">#REF!,#REF!</definedName>
    <definedName name="Z_DD23A3F0_1197_11D2_8C51_444553540000_.wvu.Cols" hidden="1">#REF!,#REF!</definedName>
    <definedName name="Z_DD23A3F5_1197_11D2_8C51_444553540000_.wvu.Cols" hidden="1">#REF!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1" hidden="1">#REF!,#REF!</definedName>
    <definedName name="Z_E19082A0_FB98_11D1_8C51_444553540000_.wvu.Cols" hidden="1">#REF!,#REF!</definedName>
    <definedName name="Z_E19082A5_FB98_11D1_8C51_444553540000_.wvu.Cols" hidden="1">#REF!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0" hidden="1">#REF!,#REF!</definedName>
    <definedName name="Z_E9F1351E_FA03_11D1_8C51_444553540000_.wvu.Cols" hidden="1">#REF!,#REF!</definedName>
    <definedName name="Z_E9F13523_FA03_11D1_8C51_444553540000_.wvu.Cols" hidden="1">#REF!</definedName>
    <definedName name="Z_F7CC403E_074D_11D2_8C51_444553540000_.wvu.Cols" localSheetId="0" hidden="1">#REF!,#REF!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one_impres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8" i="41" l="1"/>
  <c r="G190" i="41"/>
  <c r="F190" i="41"/>
  <c r="H189" i="41"/>
  <c r="G189" i="41"/>
  <c r="F189" i="41"/>
  <c r="H183" i="41"/>
  <c r="G183" i="41"/>
  <c r="F183" i="41"/>
  <c r="I181" i="41"/>
  <c r="F181" i="41"/>
  <c r="I180" i="41"/>
  <c r="H180" i="41"/>
  <c r="G180" i="41"/>
  <c r="F180" i="41"/>
  <c r="I179" i="41"/>
  <c r="H179" i="41"/>
  <c r="G179" i="41"/>
  <c r="F179" i="41"/>
  <c r="I178" i="41"/>
  <c r="H178" i="41"/>
  <c r="F178" i="41"/>
  <c r="G177" i="41"/>
  <c r="F177" i="41"/>
  <c r="G176" i="41"/>
  <c r="F176" i="41"/>
  <c r="G175" i="41"/>
  <c r="F175" i="41"/>
  <c r="I173" i="41"/>
  <c r="H173" i="41"/>
  <c r="G173" i="41"/>
  <c r="F173" i="41"/>
  <c r="I172" i="41"/>
  <c r="H172" i="41"/>
  <c r="G172" i="41"/>
  <c r="F172" i="41"/>
  <c r="I171" i="41"/>
  <c r="H171" i="41"/>
  <c r="G171" i="41"/>
  <c r="F171" i="41"/>
  <c r="I170" i="41"/>
  <c r="H170" i="41"/>
  <c r="G170" i="41"/>
  <c r="F170" i="41"/>
  <c r="I169" i="41"/>
  <c r="H169" i="41"/>
  <c r="G169" i="41"/>
  <c r="F169" i="41"/>
  <c r="I168" i="41"/>
  <c r="H168" i="41"/>
  <c r="G168" i="41"/>
  <c r="F168" i="41"/>
  <c r="I167" i="41"/>
  <c r="H167" i="41"/>
  <c r="G167" i="41"/>
  <c r="F167" i="41"/>
  <c r="I166" i="41"/>
  <c r="G166" i="41"/>
  <c r="F166" i="41"/>
  <c r="I165" i="41"/>
  <c r="H165" i="41"/>
  <c r="G165" i="41"/>
  <c r="F165" i="41"/>
  <c r="I164" i="41"/>
  <c r="H164" i="41"/>
  <c r="G164" i="41"/>
  <c r="F164" i="41"/>
  <c r="H162" i="41"/>
  <c r="G162" i="41"/>
  <c r="F162" i="41"/>
  <c r="H160" i="41"/>
  <c r="G160" i="41"/>
  <c r="F160" i="41"/>
  <c r="H159" i="41"/>
  <c r="G159" i="41"/>
  <c r="F159" i="41"/>
  <c r="H158" i="41"/>
  <c r="G158" i="41"/>
  <c r="F158" i="41"/>
  <c r="H156" i="41"/>
  <c r="G156" i="41"/>
  <c r="F156" i="41"/>
  <c r="H154" i="41"/>
  <c r="G154" i="41"/>
  <c r="F154" i="41"/>
  <c r="I152" i="41"/>
  <c r="H152" i="41"/>
  <c r="G152" i="41"/>
  <c r="F152" i="41"/>
  <c r="H151" i="41"/>
  <c r="G151" i="41"/>
  <c r="F151" i="41"/>
  <c r="I149" i="41"/>
  <c r="H149" i="41"/>
  <c r="G149" i="41"/>
  <c r="F149" i="41"/>
  <c r="H147" i="41"/>
  <c r="G147" i="41"/>
  <c r="F147" i="41"/>
  <c r="G145" i="41"/>
  <c r="F145" i="41"/>
  <c r="G144" i="41"/>
  <c r="F144" i="41"/>
  <c r="G143" i="41"/>
  <c r="F143" i="41"/>
  <c r="H134" i="41"/>
  <c r="G134" i="41"/>
  <c r="F134" i="41"/>
  <c r="G132" i="41"/>
  <c r="F132" i="41"/>
  <c r="I117" i="41"/>
  <c r="H117" i="41"/>
  <c r="G117" i="41"/>
  <c r="F117" i="41"/>
  <c r="I115" i="41"/>
  <c r="H115" i="41"/>
  <c r="G115" i="41"/>
  <c r="F115" i="41"/>
  <c r="I113" i="41"/>
  <c r="H113" i="41"/>
  <c r="G113" i="41"/>
  <c r="F113" i="41"/>
  <c r="H107" i="41"/>
  <c r="G107" i="41"/>
  <c r="G105" i="41"/>
  <c r="F105" i="41"/>
  <c r="G101" i="41"/>
  <c r="H100" i="41"/>
  <c r="G100" i="41"/>
  <c r="H98" i="41"/>
  <c r="G98" i="41"/>
  <c r="F98" i="41"/>
  <c r="G97" i="41"/>
  <c r="F97" i="41"/>
  <c r="I96" i="41"/>
  <c r="G96" i="41"/>
  <c r="F96" i="41"/>
  <c r="I95" i="41"/>
  <c r="G95" i="41"/>
  <c r="F95" i="41"/>
  <c r="I94" i="41"/>
  <c r="G94" i="41"/>
  <c r="F94" i="41"/>
  <c r="I93" i="41"/>
  <c r="H93" i="41"/>
  <c r="G93" i="41"/>
  <c r="F93" i="41"/>
  <c r="I92" i="41"/>
  <c r="H92" i="41"/>
  <c r="G92" i="41"/>
  <c r="F92" i="41"/>
  <c r="G91" i="41"/>
  <c r="F91" i="41"/>
  <c r="G90" i="41"/>
  <c r="F90" i="41"/>
  <c r="G89" i="41"/>
  <c r="F89" i="41"/>
  <c r="G88" i="41"/>
  <c r="F88" i="41"/>
  <c r="G87" i="41"/>
  <c r="F87" i="41"/>
  <c r="G86" i="41"/>
  <c r="F86" i="41"/>
  <c r="G85" i="41"/>
  <c r="F85" i="41"/>
  <c r="H82" i="41"/>
  <c r="G82" i="41"/>
  <c r="F82" i="41"/>
  <c r="H81" i="41"/>
  <c r="G81" i="41"/>
  <c r="F81" i="41"/>
  <c r="H80" i="41"/>
  <c r="G80" i="41"/>
  <c r="F80" i="41"/>
  <c r="H79" i="41"/>
  <c r="G79" i="41"/>
  <c r="F79" i="41"/>
  <c r="H78" i="41"/>
  <c r="G78" i="41"/>
  <c r="F78" i="41"/>
  <c r="H77" i="41"/>
  <c r="G77" i="41"/>
  <c r="F77" i="41"/>
  <c r="H76" i="41"/>
  <c r="G76" i="41"/>
  <c r="F76" i="41"/>
  <c r="H75" i="41"/>
  <c r="G75" i="41"/>
  <c r="F75" i="41"/>
  <c r="H74" i="41"/>
  <c r="G74" i="41"/>
  <c r="F74" i="41"/>
  <c r="H73" i="41"/>
  <c r="G73" i="41"/>
  <c r="F73" i="41"/>
  <c r="H72" i="41"/>
  <c r="G72" i="41"/>
  <c r="F72" i="41"/>
  <c r="H71" i="41"/>
  <c r="G71" i="41"/>
  <c r="F71" i="41"/>
  <c r="H70" i="41"/>
  <c r="G70" i="41"/>
  <c r="F70" i="41"/>
  <c r="H69" i="41"/>
  <c r="G69" i="41"/>
  <c r="F69" i="41"/>
  <c r="I67" i="41"/>
  <c r="H67" i="41"/>
  <c r="G67" i="41"/>
  <c r="F67" i="41"/>
  <c r="H65" i="41"/>
  <c r="G65" i="41"/>
  <c r="F65" i="41"/>
  <c r="H64" i="41"/>
  <c r="G64" i="41"/>
  <c r="F64" i="41"/>
  <c r="G63" i="41"/>
  <c r="F63" i="41"/>
  <c r="G62" i="41"/>
  <c r="F62" i="41"/>
  <c r="G61" i="41"/>
  <c r="F61" i="41"/>
  <c r="G60" i="41"/>
  <c r="F60" i="41"/>
  <c r="I58" i="41"/>
  <c r="H58" i="41"/>
  <c r="G58" i="41"/>
  <c r="F58" i="41"/>
  <c r="I57" i="41"/>
  <c r="H57" i="41"/>
  <c r="G57" i="41"/>
  <c r="F57" i="41"/>
  <c r="I56" i="41"/>
  <c r="H56" i="41"/>
  <c r="G56" i="41"/>
  <c r="F56" i="41"/>
  <c r="I55" i="41"/>
  <c r="H55" i="41"/>
  <c r="G55" i="41"/>
  <c r="F55" i="41"/>
  <c r="I53" i="41"/>
  <c r="H53" i="41"/>
  <c r="G53" i="41"/>
  <c r="F53" i="41"/>
  <c r="I51" i="41"/>
  <c r="F51" i="41"/>
  <c r="H50" i="41"/>
  <c r="G50" i="41"/>
  <c r="F50" i="41"/>
  <c r="H49" i="41"/>
  <c r="G49" i="41"/>
  <c r="F49" i="41"/>
  <c r="I46" i="41"/>
  <c r="H46" i="41"/>
  <c r="G46" i="41"/>
  <c r="F46" i="41"/>
  <c r="H47" i="41"/>
  <c r="G47" i="41"/>
  <c r="F47" i="41"/>
  <c r="H45" i="41"/>
  <c r="G45" i="41"/>
  <c r="F45" i="41"/>
  <c r="H44" i="41"/>
  <c r="G44" i="41"/>
  <c r="F44" i="41"/>
  <c r="I42" i="41"/>
  <c r="F42" i="41"/>
  <c r="I41" i="41"/>
  <c r="H41" i="41"/>
  <c r="G41" i="41"/>
  <c r="F41" i="41"/>
  <c r="I40" i="41"/>
  <c r="H40" i="41"/>
  <c r="G40" i="41"/>
  <c r="F40" i="41"/>
  <c r="F43" i="41"/>
  <c r="H30" i="41"/>
  <c r="G30" i="41"/>
  <c r="F30" i="41"/>
  <c r="H29" i="41"/>
  <c r="G29" i="41"/>
  <c r="F29" i="41"/>
  <c r="H27" i="41"/>
  <c r="G27" i="41"/>
  <c r="F27" i="41"/>
  <c r="G26" i="41"/>
  <c r="F26" i="41"/>
  <c r="G25" i="41"/>
  <c r="F25" i="41"/>
  <c r="H15" i="41"/>
  <c r="G15" i="41"/>
  <c r="F15" i="41"/>
  <c r="H14" i="41"/>
  <c r="G14" i="41"/>
  <c r="I13" i="41"/>
  <c r="H13" i="41"/>
  <c r="G13" i="41"/>
  <c r="H12" i="41"/>
  <c r="G12" i="41"/>
  <c r="I10" i="41"/>
  <c r="H10" i="41"/>
  <c r="G10" i="41"/>
  <c r="F10" i="41"/>
  <c r="I8" i="41"/>
  <c r="H8" i="41"/>
  <c r="F8" i="41"/>
  <c r="G8" i="41"/>
</calcChain>
</file>

<file path=xl/sharedStrings.xml><?xml version="1.0" encoding="utf-8"?>
<sst xmlns="http://schemas.openxmlformats.org/spreadsheetml/2006/main" count="3041" uniqueCount="957">
  <si>
    <t>TABLE 1: Basis of Unit Rates Development</t>
  </si>
  <si>
    <t>Estimate Objectives</t>
  </si>
  <si>
    <t>The objective is to provide an indicative unit rates to support the project team for the Reclaim model development</t>
  </si>
  <si>
    <t>Project Scope</t>
  </si>
  <si>
    <t xml:space="preserve">Refresh the unit rate as per Reclaim model requirement </t>
  </si>
  <si>
    <t>Unit Rate Development</t>
  </si>
  <si>
    <t xml:space="preserve"> </t>
  </si>
  <si>
    <t>The base date of the estimate is Q2 2024</t>
  </si>
  <si>
    <t>The base currency of the estimate is in CAD dollars</t>
  </si>
  <si>
    <t xml:space="preserve">The unit of measure is metric system </t>
  </si>
  <si>
    <t>Unit Rates are grouped by commodities with related coding as defined by Reclaim Model</t>
  </si>
  <si>
    <t>All direct labour are considered as unionized labour</t>
  </si>
  <si>
    <t>Work week for earthwork (rock, soil, riprap excavation, hauling to waste dump is 7 days a week x 10 hours per day = 70 hours per week</t>
  </si>
  <si>
    <t>Only a day shift is considered</t>
  </si>
  <si>
    <t>The labour cost included in the unit rates considered the following cost:</t>
  </si>
  <si>
    <t>- Craft base rates, fringe benefits and overtime</t>
  </si>
  <si>
    <t>- Mobilization &amp; demobilization of contractor items</t>
  </si>
  <si>
    <t>- Non working foreman</t>
  </si>
  <si>
    <t>- Non-manual labour (general foreman, superintendent, project manager etc.)</t>
  </si>
  <si>
    <t>- Indirect labour</t>
  </si>
  <si>
    <t>- Small tools</t>
  </si>
  <si>
    <t>- Consumables</t>
  </si>
  <si>
    <t>- PPE</t>
  </si>
  <si>
    <t>- Ownership and operational costs of construction equipment</t>
  </si>
  <si>
    <t>- Construction cranes up to 90 metric tons</t>
  </si>
  <si>
    <t>- Health, safety and environmental requirements</t>
  </si>
  <si>
    <t>- Site supervision and administration</t>
  </si>
  <si>
    <t>- Contractor temporary site facilities</t>
  </si>
  <si>
    <t>- Contractor Overhead and Profit</t>
  </si>
  <si>
    <t>The below references are used in unit rates development</t>
  </si>
  <si>
    <t xml:space="preserve">    - Published data sources:</t>
  </si>
  <si>
    <t xml:space="preserve"> - Web searches</t>
  </si>
  <si>
    <t xml:space="preserve"> - Budgetary quote for HDPE pipes (two quotes received)</t>
  </si>
  <si>
    <t>Clarifications and Qualifications</t>
  </si>
  <si>
    <t>- All unit rates are developed as the indicative rates only and should be used carefully with the certain conditions, definitions and assumptions when apply to Reclaim model</t>
  </si>
  <si>
    <t>- Unit rates are for direct cost only. There is no contingency and risk included within the unit rates. It is realized that the project contingency and risk will be calculated separated and included in project indirect cost</t>
  </si>
  <si>
    <t>- Freight for the bulk materials such as granular, concrete and HDPE pipes are included with the unit rates</t>
  </si>
  <si>
    <t>- It is assumed there is no batch plant required. All concrete will be delivered to site to use</t>
  </si>
  <si>
    <t>- It is assumed that that the site crushing and screening will be required for high Spec's and QA/QC for excavation rock and soil</t>
  </si>
  <si>
    <t>- The excavated material will be hauling to a certain distances (in scenario of 1km, 3km and 5km) and disposed to waste dump</t>
  </si>
  <si>
    <t>- The rock excavation/riprap/excavation soil unit rates are developed with assumptions for the quantity, hauling distance to waste dump, construction schedule etc. It is realized that unit rate are varied if conditions/assumptions changes.</t>
  </si>
  <si>
    <t xml:space="preserve"> - Construction equipment unit rates includes ownership rate (rental, financing and insurance), fuel consumption, repair and maintenance, operator cost (wage, benefits), it does not include the LOA when the operator is not local resident. Mob/demob cost are excluded in the equipment rate</t>
  </si>
  <si>
    <t>- All procurement is assumed to be inland supply, no offshore purchasing assumed</t>
  </si>
  <si>
    <t xml:space="preserve">- Freight for equipment are not included within the unit rate. Freight for equipment are provided as road access or sealift in kmtonne </t>
  </si>
  <si>
    <t>Exclusion</t>
  </si>
  <si>
    <t>- Night shift work</t>
  </si>
  <si>
    <t>- Living Out Allowance (LOA)/camp for non-local worker</t>
  </si>
  <si>
    <t xml:space="preserve">- Work beyond the defined battery limit </t>
  </si>
  <si>
    <t>- Costs associated with currency fluctuations</t>
  </si>
  <si>
    <t>- Escalation beyond the base date</t>
  </si>
  <si>
    <t>- Project indirect cost</t>
  </si>
  <si>
    <t xml:space="preserve">- Delays caused by labour disputes </t>
  </si>
  <si>
    <t>- Costs associated with schedule acceleration or deceleration</t>
  </si>
  <si>
    <t>- Freight for equipment (pumps etc.) are excluded in unit rate but need to be included in project indirect cost</t>
  </si>
  <si>
    <t>- Taxes &amp; Duties</t>
  </si>
  <si>
    <t>- Legal services</t>
  </si>
  <si>
    <t>- Financial analysis</t>
  </si>
  <si>
    <t>- Allowance for industrial dispute or lost time arising from industrial actions</t>
  </si>
  <si>
    <t>- Project financing and interest during construction</t>
  </si>
  <si>
    <t>- The cost of Working Capital</t>
  </si>
  <si>
    <t>- Temporary electrical power and water consumption costs during construction</t>
  </si>
  <si>
    <t>- Heavy Lift Cranes</t>
  </si>
  <si>
    <t>- First Fills</t>
  </si>
  <si>
    <t>- Risk Analysis</t>
  </si>
  <si>
    <t>- Owner's cost</t>
  </si>
  <si>
    <t>- Contingency</t>
  </si>
  <si>
    <t xml:space="preserve">TABLE 2: RECLAIM v 8.0 Price Sources, Basis and References </t>
  </si>
  <si>
    <t>ITEM</t>
  </si>
  <si>
    <t>Detail</t>
  </si>
  <si>
    <t>COST CODE</t>
  </si>
  <si>
    <t>UNITS</t>
  </si>
  <si>
    <t>LOW 
$</t>
  </si>
  <si>
    <t>HIGH 
$</t>
  </si>
  <si>
    <t>SPECIFIED 
$</t>
  </si>
  <si>
    <t>Price Sources</t>
  </si>
  <si>
    <t>Price Basis/Reference</t>
  </si>
  <si>
    <t>Additional Notes</t>
  </si>
  <si>
    <t/>
  </si>
  <si>
    <t>ACCM</t>
  </si>
  <si>
    <t>manday</t>
  </si>
  <si>
    <t>Published Database</t>
  </si>
  <si>
    <t>Published database - Construction Labour Relations Alberta</t>
  </si>
  <si>
    <t>Subsistence Rates – Construction Labour Relations (clra.org), added 30% for Yellowknife</t>
  </si>
  <si>
    <t>Buildings - Decontaminate</t>
  </si>
  <si>
    <t>Asbestos</t>
  </si>
  <si>
    <t>BDA</t>
  </si>
  <si>
    <t>m2</t>
  </si>
  <si>
    <t>Task Database</t>
  </si>
  <si>
    <t>Richardson Costonline 2024</t>
  </si>
  <si>
    <t>Asbestos Abatement:
1.material and labour for containment work
2. removal work
3. clean-up work/final cleanup
4.miscellaneous
5. indirect labour/air sampling  test/transportation and disposal
6 contractor overhead and profit</t>
  </si>
  <si>
    <t>Bulk Asbestos removal - Building  ceiling</t>
  </si>
  <si>
    <t>BDA1</t>
  </si>
  <si>
    <t>RS means 2024 Q2 Yellowknife</t>
  </si>
  <si>
    <t>different ceiling system (low: plater and lath, high: metal pan grid system: UR: average)</t>
  </si>
  <si>
    <t>Bulk Asbestos removal - Building  partition</t>
  </si>
  <si>
    <t>BDA2</t>
  </si>
  <si>
    <t>price range by partition type (low: gypsum board, high: stud, plaster, lath &amp; studs, UR: average)</t>
  </si>
  <si>
    <t xml:space="preserve">Bulk Asbestos removal - Building  wood stud walls </t>
  </si>
  <si>
    <t>BDA3</t>
  </si>
  <si>
    <t>structural demolition, wood stud walls</t>
  </si>
  <si>
    <t>Bulk Asbestos removal - Piping and fittings</t>
  </si>
  <si>
    <t>BDA4</t>
  </si>
  <si>
    <t>Low" for straight pipe over16''  High:  piping fitting (over 16'' dia pipe)</t>
  </si>
  <si>
    <t>Bulk Asbestos removal - Ducting</t>
  </si>
  <si>
    <t>BDA5</t>
  </si>
  <si>
    <t>for ducts and AHU insulation</t>
  </si>
  <si>
    <t>Asbestos waste packaging handling and disposal, disposal charge</t>
  </si>
  <si>
    <t>BDA6</t>
  </si>
  <si>
    <t>m3</t>
  </si>
  <si>
    <t>including waste packaging, disposal and charge fee</t>
  </si>
  <si>
    <t>Buildings - Remove</t>
  </si>
  <si>
    <t>Wood</t>
  </si>
  <si>
    <t>BRW</t>
  </si>
  <si>
    <t>note:  
1. no mechanical system removal or salvage included
2. Based on building volume</t>
  </si>
  <si>
    <t>Concrete</t>
  </si>
  <si>
    <t>BRC</t>
  </si>
  <si>
    <t>Steel - teardown</t>
  </si>
  <si>
    <t>BRS1</t>
  </si>
  <si>
    <t>Steel - for salvage</t>
  </si>
  <si>
    <t>BRS2</t>
  </si>
  <si>
    <t>mt</t>
  </si>
  <si>
    <t>steel scrap and salvage, changed the UoM from m2 to mt</t>
  </si>
  <si>
    <t>Concrete work</t>
  </si>
  <si>
    <t>Footing</t>
  </si>
  <si>
    <t>CFT</t>
  </si>
  <si>
    <t>Historical Database</t>
  </si>
  <si>
    <t>ATRL - Historical data</t>
  </si>
  <si>
    <t>Contractor 2023 Sudbury Canada. rebar supply and install excluded, not include batch plant</t>
  </si>
  <si>
    <t>Foundation</t>
  </si>
  <si>
    <t>CFD</t>
  </si>
  <si>
    <t>Grade beam</t>
  </si>
  <si>
    <t>CGB</t>
  </si>
  <si>
    <t xml:space="preserve">Piers </t>
  </si>
  <si>
    <t>CPS</t>
  </si>
  <si>
    <t>Pile cap</t>
  </si>
  <si>
    <t>CPC</t>
  </si>
  <si>
    <t>Slab on Grade</t>
  </si>
  <si>
    <t>CSG</t>
  </si>
  <si>
    <t>Rebar</t>
  </si>
  <si>
    <t>CRB</t>
  </si>
  <si>
    <t>kg</t>
  </si>
  <si>
    <t>Contractor 2023 Sudbury Canada. rebar only</t>
  </si>
  <si>
    <t>Contaminated Soils</t>
  </si>
  <si>
    <t>ESA Phase 1</t>
  </si>
  <si>
    <t>CS1</t>
  </si>
  <si>
    <t>each</t>
  </si>
  <si>
    <t>ESA Phase 2/3</t>
  </si>
  <si>
    <t>CS2</t>
  </si>
  <si>
    <t>Remediate on site</t>
  </si>
  <si>
    <t>CSR</t>
  </si>
  <si>
    <t>Dozing</t>
  </si>
  <si>
    <t>doze rock piles</t>
  </si>
  <si>
    <t>DR</t>
  </si>
  <si>
    <t>First Principles</t>
  </si>
  <si>
    <t>ATRL - Civil Moulinette</t>
  </si>
  <si>
    <t>Schedule Duration (weeks per year):20 week with 4 trucks, Qty:300000m3</t>
  </si>
  <si>
    <t>doze overburden/soil piles</t>
  </si>
  <si>
    <t>DS</t>
  </si>
  <si>
    <t>Schedule Duration (weeks per year):20 week with 3 trucks, Qty:300000m3</t>
  </si>
  <si>
    <t>Drilling &amp; Blasting, Crushing and Screening, Clearing and Grubbing</t>
  </si>
  <si>
    <t>DAB</t>
  </si>
  <si>
    <t>Estimated</t>
  </si>
  <si>
    <t>Crushing and Screening</t>
  </si>
  <si>
    <t>CAS</t>
  </si>
  <si>
    <t>Clearing and Grubbing</t>
  </si>
  <si>
    <t>SBC</t>
  </si>
  <si>
    <t>UR: clear and grub, cut and chip trees 12" dia
Low: clear and grub, cut and chip light trees 6" dia
High: clear and grub, cut and chip light trees 6" dia</t>
  </si>
  <si>
    <t>load/haul/place</t>
  </si>
  <si>
    <t>RB1</t>
  </si>
  <si>
    <t>RB1 + spread and compact</t>
  </si>
  <si>
    <t>RB2</t>
  </si>
  <si>
    <t>Includes spread and compact with dozers</t>
  </si>
  <si>
    <t>Specified activity</t>
  </si>
  <si>
    <t>RBS</t>
  </si>
  <si>
    <t>Excavate Rock - Low Spec (e.g. Stockpile Source, Bulk Fill)</t>
  </si>
  <si>
    <t>SP1</t>
  </si>
  <si>
    <t>SP1 + spread and compact</t>
  </si>
  <si>
    <t>SP2</t>
  </si>
  <si>
    <t>SPS</t>
  </si>
  <si>
    <t>Excavate Rock - High Spec (i.e. Rip Rap, Screened)</t>
  </si>
  <si>
    <t>load/short haul</t>
  </si>
  <si>
    <t>RC1</t>
  </si>
  <si>
    <t>RC1 + spread and compact</t>
  </si>
  <si>
    <t>RC2</t>
  </si>
  <si>
    <t>RCS</t>
  </si>
  <si>
    <t>Excavate Soil - Low Spec (i.e. bulk fill and excavation)</t>
  </si>
  <si>
    <t>excavate/load/short haul</t>
  </si>
  <si>
    <t>SB1</t>
  </si>
  <si>
    <t>SB1 + spread and compact</t>
  </si>
  <si>
    <t>SB2</t>
  </si>
  <si>
    <t>SBS</t>
  </si>
  <si>
    <t xml:space="preserve">Tailings </t>
  </si>
  <si>
    <t>SBT</t>
  </si>
  <si>
    <t>Schedule Duration (weeks per year):20 week with 8 trucks, Qty:300000m3 (USE Soil excavation rates)</t>
  </si>
  <si>
    <t>Excavate Soil - High Spec (i.e. Engineered Covers, etc.)</t>
  </si>
  <si>
    <t>SC1</t>
  </si>
  <si>
    <t>SC1 + spread and compact</t>
  </si>
  <si>
    <t>SC2</t>
  </si>
  <si>
    <t>SCS</t>
  </si>
  <si>
    <t>Fence</t>
  </si>
  <si>
    <t>FNC</t>
  </si>
  <si>
    <t>m</t>
  </si>
  <si>
    <t>UR: Average of 6' and 8' fence
Low: 6' high Chain link, excavation/concrete included
High: 8' high, excavation/concrete included</t>
  </si>
  <si>
    <t>Fuel and Electricity</t>
  </si>
  <si>
    <t>Fuel cost - gas</t>
  </si>
  <si>
    <t>FCG</t>
  </si>
  <si>
    <t>litre</t>
  </si>
  <si>
    <t xml:space="preserve">Published database - Statistic Canada </t>
  </si>
  <si>
    <t>Gas 2024 year low, high - City: Yellowknife</t>
  </si>
  <si>
    <t>Fuel cost - diesel</t>
  </si>
  <si>
    <t>FCD</t>
  </si>
  <si>
    <t>Diesel 2024 year low, high - City: Yellowknife</t>
  </si>
  <si>
    <t>Fuel mobilization</t>
  </si>
  <si>
    <t>FCM</t>
  </si>
  <si>
    <t>$/litre</t>
  </si>
  <si>
    <t>Electricity</t>
  </si>
  <si>
    <t>FCE</t>
  </si>
  <si>
    <t>kW-h</t>
  </si>
  <si>
    <t>Published database - NAKA Power</t>
  </si>
  <si>
    <t>2024 Yellowknife, UR: AVERAGE: Low: excess 200kwh, Hight: first 200kwh;</t>
  </si>
  <si>
    <t>Geo-Synthetics</t>
  </si>
  <si>
    <t>geotextile</t>
  </si>
  <si>
    <t>GST</t>
  </si>
  <si>
    <t>2023-06 quote ( Whitehorse), 5% escalation and waste applied</t>
  </si>
  <si>
    <t>geogrid</t>
  </si>
  <si>
    <t>GSG</t>
  </si>
  <si>
    <t>liner, HDPE</t>
  </si>
  <si>
    <t>GSHDPE</t>
  </si>
  <si>
    <t>supply only, Purchased order Rochester-2020 escalated, supply only</t>
  </si>
  <si>
    <t>liner, ES3</t>
  </si>
  <si>
    <t>GSES3</t>
  </si>
  <si>
    <t>Escalated</t>
  </si>
  <si>
    <t>Escalated from previous rate</t>
  </si>
  <si>
    <t>geosynthetic installation</t>
  </si>
  <si>
    <t>GSI</t>
  </si>
  <si>
    <t>Contract Rochester - 2020, installation including subgrade preparation</t>
  </si>
  <si>
    <t>GSBA</t>
  </si>
  <si>
    <t>tonne</t>
  </si>
  <si>
    <t>Quote sent, over 1 t not available</t>
  </si>
  <si>
    <t>Grouting (/m3 of rock grouted)</t>
  </si>
  <si>
    <t>grout</t>
  </si>
  <si>
    <t>Quotation 2024
The rate for supply only
 - please note the Pressure grouting, cement and sand 1:1 mix will be around  $4500 to $7300/m3 (RS means)
 - Scrubber project actual quote for grouting pile (supply) was $2014/m3</t>
  </si>
  <si>
    <t>Labour &amp; Equipment Rates</t>
  </si>
  <si>
    <t>Site manager</t>
  </si>
  <si>
    <t>sman</t>
  </si>
  <si>
    <t>$/hr</t>
  </si>
  <si>
    <t>Published database - Alberta union collective agreement</t>
  </si>
  <si>
    <t>Includes a 1.35 inflation factor on union rates</t>
  </si>
  <si>
    <t>Supervisor</t>
  </si>
  <si>
    <t>super</t>
  </si>
  <si>
    <t>Registered engineer</t>
  </si>
  <si>
    <t>eng</t>
  </si>
  <si>
    <t>Based on industry standards</t>
  </si>
  <si>
    <t>Environmental coordinator</t>
  </si>
  <si>
    <t>envco</t>
  </si>
  <si>
    <t>envtech</t>
  </si>
  <si>
    <t>Electrician</t>
  </si>
  <si>
    <t>elec</t>
  </si>
  <si>
    <t>Journeyman - various</t>
  </si>
  <si>
    <t>journey</t>
  </si>
  <si>
    <t xml:space="preserve">Labour - skilled </t>
  </si>
  <si>
    <t>lab-s</t>
  </si>
  <si>
    <t>Labour - unskilled</t>
  </si>
  <si>
    <t>lab-us</t>
  </si>
  <si>
    <t>Equipment operator</t>
  </si>
  <si>
    <t>oper</t>
  </si>
  <si>
    <t>Heavy duty mechanic</t>
  </si>
  <si>
    <t>mech</t>
  </si>
  <si>
    <t>Water treatment plant operator</t>
  </si>
  <si>
    <t>oper-wt</t>
  </si>
  <si>
    <t>Security / first aid</t>
  </si>
  <si>
    <t>safety</t>
  </si>
  <si>
    <t>admin</t>
  </si>
  <si>
    <t>Equipment rates include operator and fuel</t>
  </si>
  <si>
    <t>Loader - 4 cu.yd (3.06m3)</t>
  </si>
  <si>
    <t>load-s</t>
  </si>
  <si>
    <t>Published database - The Blue Book 2024 BC</t>
  </si>
  <si>
    <t>Model: CAT950M,3.06-3.43M3 ), includes:
- rental cost/hr
- fuel cost 
- filter and lube
- operator</t>
  </si>
  <si>
    <t>Loader - 7 cu.yd (5.35m3)</t>
  </si>
  <si>
    <t>load-l</t>
  </si>
  <si>
    <t>Model:CAT980K,980M (5.35-5.73M3)-, includes:
- rental cost/hr
- fuel cost 
- filter and lube
- operator</t>
  </si>
  <si>
    <t>Excavator - 26.76-30.84 tonnes</t>
  </si>
  <si>
    <t>exc-s</t>
  </si>
  <si>
    <t>Published database - Alberta Equipment Rental Rates Guide</t>
  </si>
  <si>
    <t>Model: Hydraulic excavator group 12 (28000kg-32999kg, CASE CX290B), includes:
- rental cost/hr
- fuel cost 
- filter and lube
- operator</t>
  </si>
  <si>
    <t>Excavator - 68.95+tonnes</t>
  </si>
  <si>
    <t>exc-l</t>
  </si>
  <si>
    <t>Model: Hydraulic excavator  17 (60000kg-76999kg, CAT374), includes:
- rental cost/hr
- fuel cost 
- filter and lube
- operator</t>
  </si>
  <si>
    <t>Grader</t>
  </si>
  <si>
    <t>grad</t>
  </si>
  <si>
    <t>Model :motor grader CAT120M), includes:
- rental cost/hr
- fuel cost 
- filter and lube
- operator</t>
  </si>
  <si>
    <t>Dump truck off hwy 30-50 tonnes</t>
  </si>
  <si>
    <t>truck-s</t>
  </si>
  <si>
    <t xml:space="preserve"> Model: CAT 772,775D, includes:
- rental cost/hr
- fuel cost 
- filter and lube
- operator</t>
  </si>
  <si>
    <t>Dump truck off hwy 55-75 tonnes</t>
  </si>
  <si>
    <t>truck-l</t>
  </si>
  <si>
    <t xml:space="preserve"> Model: CAT 775F, 777B,C,D, includes:
- rental cost/hr
- fuel cost 
- filter and lube
- operator</t>
  </si>
  <si>
    <t>dozer, small</t>
  </si>
  <si>
    <t>dozers</t>
  </si>
  <si>
    <t>Published database - 2024 Rental Rates for heavy machinery (Quebec)</t>
  </si>
  <si>
    <t>D6R
includes:
- rental cost/hr
- fuel cost 
- filter and lube
- operator</t>
  </si>
  <si>
    <t>dozer, large</t>
  </si>
  <si>
    <t>dozerl</t>
  </si>
  <si>
    <t>D9R
includes:
- rental cost/hr
- fuel cost 
- filter and lube
- operator</t>
  </si>
  <si>
    <t>smooth drum compactor</t>
  </si>
  <si>
    <t>comp</t>
  </si>
  <si>
    <t>Steel Wheel Static, 20t and over
- rental cost/hr
- fuel cost 
- filter and lube
- operator</t>
  </si>
  <si>
    <t>Crawler front end loader 3.75 yd3 (and over) bucket</t>
  </si>
  <si>
    <t>scoop</t>
  </si>
  <si>
    <t>Crawler Front End Loader, 3.75yd3  and over
- rental cost/hr
- fuel cost 
- filter and lube
- operator</t>
  </si>
  <si>
    <t>flat bed truck with hiab</t>
  </si>
  <si>
    <t>hiab</t>
  </si>
  <si>
    <t>Single Axle bed truck 
- rental cost/hr
- fuel cost 
- filter and lube
- operator</t>
  </si>
  <si>
    <t>fuel truck</t>
  </si>
  <si>
    <t>ftruck</t>
  </si>
  <si>
    <t>Fuel Truck, 6000gal(27,277 litre), self loading
- rental cost/hr
- fuel cost 
- filter and lube
- operator</t>
  </si>
  <si>
    <t>water truck</t>
  </si>
  <si>
    <t>wtruck</t>
  </si>
  <si>
    <t>Fuel Truck, 3000gal(13638 litre), self loading
- rental cost/hr
- fuel cost 
- filter and lube
- operator</t>
  </si>
  <si>
    <t>Mobilize Heavy Equipment</t>
  </si>
  <si>
    <t>Road access</t>
  </si>
  <si>
    <t>MHER</t>
  </si>
  <si>
    <t>kmtonne</t>
  </si>
  <si>
    <t>estimated</t>
  </si>
  <si>
    <t>Sealift</t>
  </si>
  <si>
    <t>MHEA</t>
  </si>
  <si>
    <t>https://neas.ca/rates/</t>
  </si>
  <si>
    <t>assumption based on Port of landing: becancour quebec, destinatin: Arctic bay Nunavut</t>
  </si>
  <si>
    <t>Mobilize Camp</t>
  </si>
  <si>
    <t>MCR</t>
  </si>
  <si>
    <t>Mobilize Workers</t>
  </si>
  <si>
    <t>flight</t>
  </si>
  <si>
    <t>MW</t>
  </si>
  <si>
    <t>per person</t>
  </si>
  <si>
    <t>Published database - online info</t>
  </si>
  <si>
    <t>Based on actuals from Yellowknife to Site and Air Canada rates from Halifax to Yellowknife.</t>
  </si>
  <si>
    <t>Oil Removal</t>
  </si>
  <si>
    <t>oil removal</t>
  </si>
  <si>
    <t>OR</t>
  </si>
  <si>
    <t>PCB Removal</t>
  </si>
  <si>
    <t>Remove from site</t>
  </si>
  <si>
    <t>PCBR</t>
  </si>
  <si>
    <t>Pipes, small (&lt;6in dia.)</t>
  </si>
  <si>
    <t>remove/dispose on site</t>
  </si>
  <si>
    <t>PSR</t>
  </si>
  <si>
    <t>Remove plastic pipe 4' depth, excavate &amp; backfill, hauling, no dump fee</t>
  </si>
  <si>
    <t>supply (4")</t>
  </si>
  <si>
    <t>PSS4</t>
  </si>
  <si>
    <t>Quotation</t>
  </si>
  <si>
    <t>Straight pipe in trench, fittings, overbuy material, freight, rework material</t>
  </si>
  <si>
    <t>install (4")</t>
  </si>
  <si>
    <t>PSI4</t>
  </si>
  <si>
    <t>ATRL - Database</t>
  </si>
  <si>
    <t>Including placing piping , trench excavation, bedding , backfill and granular supply and install</t>
  </si>
  <si>
    <t>supply (6")</t>
  </si>
  <si>
    <t>PSS6</t>
  </si>
  <si>
    <t>install (6")</t>
  </si>
  <si>
    <t>PSI6</t>
  </si>
  <si>
    <t>Pipes, large (&gt;6in dia.)</t>
  </si>
  <si>
    <t>remove/dispose on site (6"-8")</t>
  </si>
  <si>
    <t>PLR1</t>
  </si>
  <si>
    <t>remove/dispose on site (10"-12")</t>
  </si>
  <si>
    <t>PLR2</t>
  </si>
  <si>
    <t>supply (8")</t>
  </si>
  <si>
    <t>PLS8</t>
  </si>
  <si>
    <t>install (8")</t>
  </si>
  <si>
    <t>PLI8</t>
  </si>
  <si>
    <t>supply (10")</t>
  </si>
  <si>
    <t>PLS10</t>
  </si>
  <si>
    <t>install (10")</t>
  </si>
  <si>
    <t>PLI10</t>
  </si>
  <si>
    <t>supply (12")</t>
  </si>
  <si>
    <t>PLS12</t>
  </si>
  <si>
    <t>install (12")</t>
  </si>
  <si>
    <t>PLI12</t>
  </si>
  <si>
    <t>Power Lines</t>
  </si>
  <si>
    <t>POWR</t>
  </si>
  <si>
    <t>for 13.8kV power line,  demolition cost : 30% of installed new line , including structure, poles, cabling, guys and anchors, insulators and hardware</t>
  </si>
  <si>
    <t>Process Chemicals</t>
  </si>
  <si>
    <t>PCR</t>
  </si>
  <si>
    <t>Pumps</t>
  </si>
  <si>
    <t>Centrifugal Pumps, Single stage, vertical split case, 3550RPM, Specific gravity 1.0, from 50gpm to 900gpm</t>
  </si>
  <si>
    <t>PC1</t>
  </si>
  <si>
    <t>motor included, freight excluded</t>
  </si>
  <si>
    <t>Centrifugal Pumps, Single stage, vertical split case, 1750RPM, Specific gravity 1.0, from 50gpm to 3500gpm</t>
  </si>
  <si>
    <t>PC2</t>
  </si>
  <si>
    <t>Centrifugal Pumps, Single stage, horizontal split case, 3550RPM, Specific gravity 1.0, 1000gpm to 3500ggpm</t>
  </si>
  <si>
    <t>PC3</t>
  </si>
  <si>
    <t>Centrifugal Pumps, Single stage, horizontal split case, 1750RPM, Specific gravity 1.0, 1000gpm to 5000gpm</t>
  </si>
  <si>
    <t>PC4</t>
  </si>
  <si>
    <t>Centrifugal Pumps, multi stage, radially split case, 3550RPM, Specific gravity 1.0, 100gpm to 700gpm</t>
  </si>
  <si>
    <t>PC5</t>
  </si>
  <si>
    <t>Turbine pumps, vertical, single an multi stage, 3550 rmp, gravity 1, 100gpm to 6000gpm</t>
  </si>
  <si>
    <t>PC6</t>
  </si>
  <si>
    <t>Turbine pumps, vertical, single an multi stage, 1170rmp, gravity 1, 2000gpm to 10000gpm</t>
  </si>
  <si>
    <t>PC7</t>
  </si>
  <si>
    <t>Pump shipping</t>
  </si>
  <si>
    <t>PS</t>
  </si>
  <si>
    <t>%</t>
  </si>
  <si>
    <t>9-13% as er historical projects. this should be by % of supply of equipment cost, not by $</t>
  </si>
  <si>
    <t>Pump operating cost</t>
  </si>
  <si>
    <t>POC</t>
  </si>
  <si>
    <t>kw-h</t>
  </si>
  <si>
    <t>electricity cost use average from NAKA Power
rate assumption:  running wattage=motor wattage x2.4, running 10 hrs/day 
changed uom from m3 to kwh</t>
  </si>
  <si>
    <t>Pump maintenance</t>
  </si>
  <si>
    <t>PM</t>
  </si>
  <si>
    <t>allow</t>
  </si>
  <si>
    <t>Based on actuals</t>
  </si>
  <si>
    <t>PBF</t>
  </si>
  <si>
    <t>Scarify - road/mine site</t>
  </si>
  <si>
    <t>SCFY</t>
  </si>
  <si>
    <t>ha</t>
  </si>
  <si>
    <t>Shaft, Raise &amp; Portal Closures</t>
  </si>
  <si>
    <t>Shaft &amp; Raises</t>
  </si>
  <si>
    <t>SR</t>
  </si>
  <si>
    <t>Estimate</t>
  </si>
  <si>
    <t>Web search</t>
  </si>
  <si>
    <t>Portals</t>
  </si>
  <si>
    <t>POR</t>
  </si>
  <si>
    <t>Site Inspection Report</t>
  </si>
  <si>
    <t>RPT</t>
  </si>
  <si>
    <t>4 weeks work, 1personx40x4x200/hr</t>
  </si>
  <si>
    <t>SW</t>
  </si>
  <si>
    <t>Survey/Instrumentation</t>
  </si>
  <si>
    <t>SI</t>
  </si>
  <si>
    <t>2 days work</t>
  </si>
  <si>
    <t>Treatment Plant - Construct</t>
  </si>
  <si>
    <t>Small (&lt; 1000 m3/d)</t>
  </si>
  <si>
    <t>TPS</t>
  </si>
  <si>
    <t>lump sum</t>
  </si>
  <si>
    <t>based on ATRL historical data (recently projects)/online information</t>
  </si>
  <si>
    <t>Large (&gt; 1000 m3/d)</t>
  </si>
  <si>
    <t>TPL</t>
  </si>
  <si>
    <t>based on ATRL historical data (recently projects)/online information, assumption for 5000m3/day (208 m3/hr )capacity</t>
  </si>
  <si>
    <t>Constructed Wetland</t>
  </si>
  <si>
    <t>CWTS</t>
  </si>
  <si>
    <t>Site Specific Cost to be developed if required</t>
  </si>
  <si>
    <t>Treatment Plant - Operate</t>
  </si>
  <si>
    <t>TPO</t>
  </si>
  <si>
    <t>Treatment Chemicals</t>
  </si>
  <si>
    <t>ferric sulphate</t>
  </si>
  <si>
    <t>ferric</t>
  </si>
  <si>
    <t>ferrous sulphate</t>
  </si>
  <si>
    <t>ferrous</t>
  </si>
  <si>
    <t>lime</t>
  </si>
  <si>
    <t>https://www.chemanalyst.com/Pricing-data/quicklime-1505</t>
  </si>
  <si>
    <t>hydrogen peroxide, 35%</t>
  </si>
  <si>
    <t>hperox</t>
  </si>
  <si>
    <t>https://www.chemanalyst.com/Pricing-data/hydrogen-peroxide-1169</t>
  </si>
  <si>
    <t>Sodium Metabisulfate</t>
  </si>
  <si>
    <t>Nametab</t>
  </si>
  <si>
    <t>https://www.chemanalyst.com/Pricing-data/sodium-metasilicate-pentahydrate-1221</t>
  </si>
  <si>
    <t>Caustic soda, 50%</t>
  </si>
  <si>
    <t>caustic</t>
  </si>
  <si>
    <t>https://www.chemanalyst.com/Pricing-data/caustic-soda-3</t>
  </si>
  <si>
    <t>Sulfuric acid, 93%</t>
  </si>
  <si>
    <t>sulfuric</t>
  </si>
  <si>
    <t>project data 2024</t>
  </si>
  <si>
    <t>flocculant</t>
  </si>
  <si>
    <t>flocc</t>
  </si>
  <si>
    <t>copper sulphate</t>
  </si>
  <si>
    <t>copper</t>
  </si>
  <si>
    <t>https://www.chemanalyst.com/Pricing-data/copper-sulphate-1163</t>
  </si>
  <si>
    <t>shipping</t>
  </si>
  <si>
    <t>Vegetation</t>
  </si>
  <si>
    <t>Hydroseed, Flat</t>
  </si>
  <si>
    <t>VHF</t>
  </si>
  <si>
    <t>mechanical seeding</t>
  </si>
  <si>
    <t>Hydroseed, Sloped</t>
  </si>
  <si>
    <t>VHS</t>
  </si>
  <si>
    <t>factored based on flat</t>
  </si>
  <si>
    <t>Veg. blanket/erosion mat</t>
  </si>
  <si>
    <t>VB</t>
  </si>
  <si>
    <t>Synthetic erosion control, revegetation mat, webbed</t>
  </si>
  <si>
    <t>Tree planting (light soil)</t>
  </si>
  <si>
    <t>VT1</t>
  </si>
  <si>
    <t>assumption plant tree ever 10m in light soil, price varies from container to bagged and burlapped in difference size</t>
  </si>
  <si>
    <t>Tree planting (medium soil)</t>
  </si>
  <si>
    <t>VT2</t>
  </si>
  <si>
    <t>Tree planting (heavy soil)</t>
  </si>
  <si>
    <t>VT3</t>
  </si>
  <si>
    <t>Wetland species</t>
  </si>
  <si>
    <t>VW</t>
  </si>
  <si>
    <t>$500/acre</t>
  </si>
  <si>
    <t>Water Sampling/Analysis/Reporting</t>
  </si>
  <si>
    <t>WS</t>
  </si>
  <si>
    <t>Winter Road</t>
  </si>
  <si>
    <t>Construction and Maintenance</t>
  </si>
  <si>
    <t>WRC</t>
  </si>
  <si>
    <t>km</t>
  </si>
  <si>
    <t>Usage</t>
  </si>
  <si>
    <t>WRU</t>
  </si>
  <si>
    <t>Previous rates</t>
  </si>
  <si>
    <t>Updated 2024-09</t>
  </si>
  <si>
    <t>LOW $</t>
  </si>
  <si>
    <t>HIGH $</t>
  </si>
  <si>
    <t>SPECIFIED $</t>
  </si>
  <si>
    <t>UR</t>
  </si>
  <si>
    <t>Low</t>
  </si>
  <si>
    <t>High</t>
  </si>
  <si>
    <t>Price basis/Reference</t>
  </si>
  <si>
    <t>Addition Comments</t>
  </si>
  <si>
    <t>Accommodation</t>
  </si>
  <si>
    <t>Published database</t>
  </si>
  <si>
    <t>Task database</t>
  </si>
  <si>
    <t>Small pour</t>
  </si>
  <si>
    <t>CSF</t>
  </si>
  <si>
    <t xml:space="preserve">see below </t>
  </si>
  <si>
    <t>removed</t>
  </si>
  <si>
    <t>Large pour</t>
  </si>
  <si>
    <t>CLF</t>
  </si>
  <si>
    <t>historical data</t>
  </si>
  <si>
    <t>TBD</t>
  </si>
  <si>
    <r>
      <rPr>
        <b/>
        <sz val="10"/>
        <color theme="1"/>
        <rFont val="Arial Narrow"/>
        <family val="2"/>
      </rPr>
      <t>Environmental site assessment phase 1: preliminary site assessment</t>
    </r>
    <r>
      <rPr>
        <sz val="10"/>
        <color theme="1"/>
        <rFont val="Arial Narrow"/>
        <family val="2"/>
      </rPr>
      <t xml:space="preserve">
1. historical research: title history report, aerial photos, maps, interview - 1 personx2 days (could be varies as per site size)
2.Site inspection: 2 person x2 days (could be varies as per site size)
3. report: 1personx 3 days (could be varies as per site size)</t>
    </r>
  </si>
  <si>
    <t>ESA Phase 2</t>
  </si>
  <si>
    <r>
      <rPr>
        <b/>
        <sz val="10"/>
        <color theme="1"/>
        <rFont val="Arial Narrow"/>
        <family val="2"/>
      </rPr>
      <t xml:space="preserve"> Environmental site assessment phase 2: Site Characterization</t>
    </r>
    <r>
      <rPr>
        <sz val="10"/>
        <color theme="1"/>
        <rFont val="Arial Narrow"/>
        <family val="2"/>
      </rPr>
      <t xml:space="preserve">
1. physical sampling and analysis of soil/groundwater/buildings etc.
2. technical report
3.  take 4 to 10 weeks  (typically)
4. soil boring average: 2000/ea, groundwater monitoring well: 4000 to 8000/ea
laboratory cost varies according to specific analysis need
5. Analysis report : risk, cost, etc.
</t>
    </r>
    <r>
      <rPr>
        <b/>
        <u/>
        <sz val="10"/>
        <color rgb="FFFF0000"/>
        <rFont val="Arial Narrow"/>
        <family val="2"/>
      </rPr>
      <t>Assumption for the unit rate</t>
    </r>
    <r>
      <rPr>
        <u/>
        <sz val="10"/>
        <color theme="1"/>
        <rFont val="Arial Narrow"/>
        <family val="2"/>
      </rPr>
      <t>:</t>
    </r>
    <r>
      <rPr>
        <sz val="10"/>
        <color theme="1"/>
        <rFont val="Arial Narrow"/>
        <family val="2"/>
      </rPr>
      <t xml:space="preserve">
duration of Phase 2: 10 weeks
5 soil boring=5x2000, 
5 groundwater monitoring=5*8000, 
20,000 laboratory allowance, 
report duration: 3weeks=3x40hoursx200/hr, 
site visit for the monitoring data for duration of 7 weeks=1personx4hr/each timex5daysx7weeksx150/hr</t>
    </r>
  </si>
  <si>
    <t>soil and groundwater</t>
  </si>
  <si>
    <t>First principles</t>
  </si>
  <si>
    <t>Drilling and Blasting</t>
  </si>
  <si>
    <t>Excavate Rock; Low Spec's and QA/QC</t>
  </si>
  <si>
    <t>With Driil/Blasing</t>
  </si>
  <si>
    <t>drill/blast/load/short haul</t>
  </si>
  <si>
    <t>drill/blast/load/short haul-1km</t>
  </si>
  <si>
    <t>RB1A</t>
  </si>
  <si>
    <t>Schedule Duration (weeks per year):12 week with 6 trucks, Qty:300000m3</t>
  </si>
  <si>
    <t>drill/blast/load/short haul-3km</t>
  </si>
  <si>
    <t>RB1B</t>
  </si>
  <si>
    <t>Schedule Duration (weeks per year):15 week with 8 trucks, Qty:300000m3</t>
  </si>
  <si>
    <t>drill/blast/load/short haul-5km</t>
  </si>
  <si>
    <t>RB1C</t>
  </si>
  <si>
    <t>Schedule Duration (weeks per year):22 week with 8trucks, Qty:300000m3</t>
  </si>
  <si>
    <t>drill/blast/load/long haul</t>
  </si>
  <si>
    <t>drill/blast/load/long haul-10km</t>
  </si>
  <si>
    <t>RB2A</t>
  </si>
  <si>
    <t>Schedule Duration (weeks per year):40 week with 8 trucks, Qty:300000m3</t>
  </si>
  <si>
    <t>drill/blast/load/long haul-15km</t>
  </si>
  <si>
    <t>RB2B</t>
  </si>
  <si>
    <t>Schedule Duration (weeks per year):50 week with 10 trucks, Qty:300000m3</t>
  </si>
  <si>
    <t>drill/blast/load/long haul-20km</t>
  </si>
  <si>
    <t>RB2C</t>
  </si>
  <si>
    <t>Schedule Duration (weeks per year):58 week with 10 trucks, Qty:300000m3</t>
  </si>
  <si>
    <t>RB3</t>
  </si>
  <si>
    <t>RB1A + spread and compact-1km haul</t>
  </si>
  <si>
    <t>RB3A</t>
  </si>
  <si>
    <t>RB1B + spread and compact-3km haul</t>
  </si>
  <si>
    <t>RB3B</t>
  </si>
  <si>
    <t>RB1C + spread and compact-5km haul</t>
  </si>
  <si>
    <t>RB3C</t>
  </si>
  <si>
    <t>Schedule Duration (weeks per year):22 week with 8 trucks, Qty:300000m3</t>
  </si>
  <si>
    <t>RB2 + spread and compact</t>
  </si>
  <si>
    <t>RB4</t>
  </si>
  <si>
    <t>RB2A + spread and compact-10km haul</t>
  </si>
  <si>
    <t>RB4A</t>
  </si>
  <si>
    <t>RB2B+ spread and compact-15km haul</t>
  </si>
  <si>
    <t>RB4B</t>
  </si>
  <si>
    <t>RB2C + spread and compact-20km haul</t>
  </si>
  <si>
    <t>RB4C</t>
  </si>
  <si>
    <t>Without Driil/Blasing</t>
  </si>
  <si>
    <t>Excavation/load/short haul-1km</t>
  </si>
  <si>
    <t>RB1AA</t>
  </si>
  <si>
    <t>Excavation/load/short haul-3km</t>
  </si>
  <si>
    <t>RB1BB</t>
  </si>
  <si>
    <t>Excavation/load/short haul-5km</t>
  </si>
  <si>
    <t>RB1CC</t>
  </si>
  <si>
    <t>Excavation/load/long haul</t>
  </si>
  <si>
    <t>Excavation/long haul-10km</t>
  </si>
  <si>
    <t>RB2AA</t>
  </si>
  <si>
    <t>Excavation/load/long haul-15km</t>
  </si>
  <si>
    <t>RB2BB</t>
  </si>
  <si>
    <t>Excavation/load/long haul-20km</t>
  </si>
  <si>
    <t>RB2CC</t>
  </si>
  <si>
    <t>RB + spread and compact</t>
  </si>
  <si>
    <t>RB1AA + spread and compact-1km haul</t>
  </si>
  <si>
    <t>RB3AA</t>
  </si>
  <si>
    <t>RB1BB + spread and compact-3km haul</t>
  </si>
  <si>
    <t>RB3BB</t>
  </si>
  <si>
    <t>RB1CC + spread and compact-5km haul</t>
  </si>
  <si>
    <t>RB3CC</t>
  </si>
  <si>
    <t>RB2AA + spread and compact-10km haul</t>
  </si>
  <si>
    <t>RB4AA</t>
  </si>
  <si>
    <t>RB2BB + spread and compact-15km haul</t>
  </si>
  <si>
    <t>RB4BB</t>
  </si>
  <si>
    <t>RB2CC + spread and compact-20km haul</t>
  </si>
  <si>
    <t>RB4CC</t>
  </si>
  <si>
    <t>Excavate Rock; High Spec's and QA/QC </t>
  </si>
  <si>
    <t>With Drill/blasting and Crushing &amp; screening</t>
  </si>
  <si>
    <t>drill/blast/load/long haul-1km</t>
  </si>
  <si>
    <t>RC1A</t>
  </si>
  <si>
    <t>Schedule Duration (weeks per year):12 week with 6 trucks, Qty:300000m3, including crushing &amp; screening</t>
  </si>
  <si>
    <t>drill/blast/load/long haul-3km</t>
  </si>
  <si>
    <t>RC1B</t>
  </si>
  <si>
    <t>Schedule Duration (weeks per year):15 week with 8 trucks, Qty:300000m3, including crushing &amp; screening</t>
  </si>
  <si>
    <t>drill/blast/load/long haul-5km</t>
  </si>
  <si>
    <t>RC1C</t>
  </si>
  <si>
    <t>Schedule Duration (weeks per year):22 week with 8trucks, Qty:300000m3, including crushing &amp; screening</t>
  </si>
  <si>
    <t>RC2A</t>
  </si>
  <si>
    <t>Schedule Duration (weeks per year):40 week with 8 trucks, Qty:300000m3, including crushing &amp; screening</t>
  </si>
  <si>
    <t>RC2B</t>
  </si>
  <si>
    <t>Schedule Duration (weeks per year):50 week with 10 trucks, Qty:300000m3, including crushing &amp; screening</t>
  </si>
  <si>
    <t>RC2C</t>
  </si>
  <si>
    <t>Schedule Duration (weeks per year):58 week with 10 trucks, Qty:300000m3, including crushing &amp; screening</t>
  </si>
  <si>
    <t>RC3</t>
  </si>
  <si>
    <t>RC1A + spread and compact-1km haul</t>
  </si>
  <si>
    <t>RC3A</t>
  </si>
  <si>
    <t>RC1B + spread and compact-3km haul</t>
  </si>
  <si>
    <t>RC3B</t>
  </si>
  <si>
    <t>RC1C + spread and compact-5km haul</t>
  </si>
  <si>
    <t>RC3C</t>
  </si>
  <si>
    <t>Schedule Duration (weeks per year):22 week with 8 trucks, Qty:300000m3, including crushing &amp; screening</t>
  </si>
  <si>
    <t>RC2 + spread and compact</t>
  </si>
  <si>
    <t>RC4</t>
  </si>
  <si>
    <t>RC2A + spread and compact-10km haul</t>
  </si>
  <si>
    <t>RC4A</t>
  </si>
  <si>
    <t>RC2B + spread and compact-15km haul</t>
  </si>
  <si>
    <t>RC4B</t>
  </si>
  <si>
    <t>RC2C + spread and compact-20km haul</t>
  </si>
  <si>
    <t>RC4C</t>
  </si>
  <si>
    <t>Without Crushing &amp; screening (incl drill and blasting)</t>
  </si>
  <si>
    <t>RC1AA</t>
  </si>
  <si>
    <t>RC1BB</t>
  </si>
  <si>
    <t>RC1CC</t>
  </si>
  <si>
    <t>RC2AA</t>
  </si>
  <si>
    <t>Schedule Duration (weeks per year):40 week with 8 trucks, Qty:300000m3,</t>
  </si>
  <si>
    <t>RC2BB</t>
  </si>
  <si>
    <t>RC2CC</t>
  </si>
  <si>
    <t>RC1AA + spread and compact-1km haul</t>
  </si>
  <si>
    <t>RC3AA</t>
  </si>
  <si>
    <t>Schedule Duration (weeks per year):12 week with 6 trucks, Qty:300000m3,</t>
  </si>
  <si>
    <t>RC1BB + spread and compact-3km haul</t>
  </si>
  <si>
    <t>RC3BB</t>
  </si>
  <si>
    <t xml:space="preserve">Schedule Duration (weeks per year):15 week with 8 trucks, Qty:300000m3, </t>
  </si>
  <si>
    <t>RC1CC + spread and compact-5km haul</t>
  </si>
  <si>
    <t>RC3CC</t>
  </si>
  <si>
    <t>Schedule Duration (weeks per year):22 week with 8 trucks, Qty:300000m3,</t>
  </si>
  <si>
    <t>RC2AA + spread and compact-10km haul</t>
  </si>
  <si>
    <t>RC4AA</t>
  </si>
  <si>
    <t>RC2BB + spread and compact-15km haul</t>
  </si>
  <si>
    <t>RC4BB</t>
  </si>
  <si>
    <t xml:space="preserve">Schedule Duration (weeks per year):50 week with 10 trucks, Qty:300000m3, </t>
  </si>
  <si>
    <t>RC2CC+ spread and compact-20km haul</t>
  </si>
  <si>
    <t>RC4CC</t>
  </si>
  <si>
    <t>Without Crushing/Screening/ Driiling/Blasting</t>
  </si>
  <si>
    <t>RC1AA1</t>
  </si>
  <si>
    <t>RC1BB1</t>
  </si>
  <si>
    <t>RC1CC1</t>
  </si>
  <si>
    <t>RC2AA1</t>
  </si>
  <si>
    <t>RC2BB1</t>
  </si>
  <si>
    <t>RC2CC1</t>
  </si>
  <si>
    <t>RC1AA1 + spread and compact-1km haul</t>
  </si>
  <si>
    <t>RC3AA1</t>
  </si>
  <si>
    <t>RC1BB1 + spread and compact-3km haul</t>
  </si>
  <si>
    <t>RC3BB1</t>
  </si>
  <si>
    <t>RC1CC1 + spread and compact-5km haul</t>
  </si>
  <si>
    <t>RC3CC1</t>
  </si>
  <si>
    <t>RC2AA1 + spread and compact-10km haul</t>
  </si>
  <si>
    <t>RC4AA1</t>
  </si>
  <si>
    <t>RC2BB1 + spread and compact-15km haul</t>
  </si>
  <si>
    <t>RC4BB1</t>
  </si>
  <si>
    <t>RC2CC1+ spread and compact-20km haul</t>
  </si>
  <si>
    <t>RC4CC1</t>
  </si>
  <si>
    <t>Excavate Rip Rap</t>
  </si>
  <si>
    <t>With Drill/blasting</t>
  </si>
  <si>
    <t>drill/blast/load/short haul/place</t>
  </si>
  <si>
    <t>RR1</t>
  </si>
  <si>
    <t>RR1A</t>
  </si>
  <si>
    <t>Schedule Duration (weeks per year):15 week with 5 trucks, Qty:300000m3</t>
  </si>
  <si>
    <t>RR1B</t>
  </si>
  <si>
    <t>Schedule Duration (weeks per year):22 week with 6 trucks, Qty:300000m3</t>
  </si>
  <si>
    <t>RR1C</t>
  </si>
  <si>
    <t>Schedule Duration (weeks per year):25 week with 8 trucks, Qty:300000m3</t>
  </si>
  <si>
    <t>drill/blast/load/long haul/place</t>
  </si>
  <si>
    <t>RR2</t>
  </si>
  <si>
    <t>RR2A</t>
  </si>
  <si>
    <t>Schedule Duration (weeks per year):45 week with 8 trucks, Qty:300000m3</t>
  </si>
  <si>
    <t>RR2B</t>
  </si>
  <si>
    <t>Schedule Duration (weeks per year):56 week with 10 trucks, Qty:300000m3</t>
  </si>
  <si>
    <t>RR2C</t>
  </si>
  <si>
    <t>Schedule Duration (weeks per year):65 week with 10 trucks, Qty:300000m3</t>
  </si>
  <si>
    <t>source is waste dump/short haul</t>
  </si>
  <si>
    <t>RR3</t>
  </si>
  <si>
    <t>source is waste dump/short haul-1km</t>
  </si>
  <si>
    <t>RR3A</t>
  </si>
  <si>
    <t>Schedule Duration (weeks per year):10 week with 7 trucks, Qty:300000m3</t>
  </si>
  <si>
    <t>source is waste dump/short haul-3km</t>
  </si>
  <si>
    <t>RR3B</t>
  </si>
  <si>
    <t>Schedule Duration (weeks per year):15 week with 9trucks, Qty:300000m3</t>
  </si>
  <si>
    <t>source is waste dump/short haul-5km</t>
  </si>
  <si>
    <t>RR3C</t>
  </si>
  <si>
    <t>source is waste dump/long haul</t>
  </si>
  <si>
    <t>RR4</t>
  </si>
  <si>
    <t>source is waste dump/short haul-10km</t>
  </si>
  <si>
    <t>RR4A</t>
  </si>
  <si>
    <t xml:space="preserve">Schedule Duration (weeks per year):38 week with10 trucks,Qty:300000m3 </t>
  </si>
  <si>
    <t>source is waste dump/short haul-15km</t>
  </si>
  <si>
    <t>RR4B</t>
  </si>
  <si>
    <t>source is waste dump/short haul-20km</t>
  </si>
  <si>
    <t>RR4C</t>
  </si>
  <si>
    <t>Without Driiling/Blasting</t>
  </si>
  <si>
    <t>excavate/load/short haul-1km</t>
  </si>
  <si>
    <t>RR1A1</t>
  </si>
  <si>
    <t>excavate/load/short haul-3km</t>
  </si>
  <si>
    <t>RR1B1</t>
  </si>
  <si>
    <t>excavate/load/short haul-5km</t>
  </si>
  <si>
    <t>RR1C1</t>
  </si>
  <si>
    <t>excavate/load/long haul</t>
  </si>
  <si>
    <t>excavate/load/long haul-10km</t>
  </si>
  <si>
    <t>RR2A1</t>
  </si>
  <si>
    <t>excavate/load/long haul-15km</t>
  </si>
  <si>
    <t>RR2B1</t>
  </si>
  <si>
    <t>excavate/load/long haul-20km</t>
  </si>
  <si>
    <t>RR2C1</t>
  </si>
  <si>
    <t>RRS</t>
  </si>
  <si>
    <t>m4</t>
  </si>
  <si>
    <t>Excavate Soil; Low Spec's and QA/QC</t>
  </si>
  <si>
    <t>clear &amp; grub</t>
  </si>
  <si>
    <t>SB1A</t>
  </si>
  <si>
    <t>Schedule Duration (weeks per year):15 week with 4 trucks, Qty:300000m3</t>
  </si>
  <si>
    <t>SB1B</t>
  </si>
  <si>
    <t>Schedule Duration (weeks per year):22 week with 5 trucks, Qty:300000m3</t>
  </si>
  <si>
    <t>SB1C</t>
  </si>
  <si>
    <t>Schedule Duration (weeks per year):20 week with 8 trucks, Qty:300000m3</t>
  </si>
  <si>
    <t>SB2A</t>
  </si>
  <si>
    <t>Schedule Duration (weeks per year):35 week with 8 trucks, Qty:300000m3</t>
  </si>
  <si>
    <t>SB2B</t>
  </si>
  <si>
    <t>Schedule Duration (weeks per year):48 week with 9trucks, Qty:300000m3</t>
  </si>
  <si>
    <t>SB2C</t>
  </si>
  <si>
    <t>Schedule Duration (weeks per year):60 week with 10 trucks, Qty:300000m3</t>
  </si>
  <si>
    <t>SB3</t>
  </si>
  <si>
    <t>SB1 + spread and compact-1km</t>
  </si>
  <si>
    <t>SB3A</t>
  </si>
  <si>
    <t>SB1 + spread and compact-3km</t>
  </si>
  <si>
    <t>SB3B</t>
  </si>
  <si>
    <t>SB1 + spread and compact-5km</t>
  </si>
  <si>
    <t>SB3C</t>
  </si>
  <si>
    <t>Schedule Duration (weeks per year):23 week with 7 trucks, Qty:300000m3</t>
  </si>
  <si>
    <t>SB2 + spread and compact</t>
  </si>
  <si>
    <t>SB4</t>
  </si>
  <si>
    <t>SB2 + spread and compact-10km</t>
  </si>
  <si>
    <t>SB4A</t>
  </si>
  <si>
    <t>Schedule Duration (weeks per year):31 week with 9 trucks, Qty:300000m3</t>
  </si>
  <si>
    <t>SB2 + spread and compact-15km</t>
  </si>
  <si>
    <t>SB4B</t>
  </si>
  <si>
    <t>Schedule Duration (weeks per year):48 week with 9 trucks, Qty:300000m3</t>
  </si>
  <si>
    <t>SB2 + spread and compact-20km</t>
  </si>
  <si>
    <t>SB4C</t>
  </si>
  <si>
    <t>need to be identified</t>
  </si>
  <si>
    <t>Tailings </t>
  </si>
  <si>
    <t>Excavate Soil, High Spec's and QA/QC</t>
  </si>
  <si>
    <t>With Crushing and screening</t>
  </si>
  <si>
    <t>SC1A</t>
  </si>
  <si>
    <t>Schedule Duration (weeks per year):15 week with 4 trucks, Qty:300000m3, including screening</t>
  </si>
  <si>
    <t>SC1B</t>
  </si>
  <si>
    <t>Schedule Duration (weeks per year):22 week with 5 trucks, Qty:300000m3, including screening</t>
  </si>
  <si>
    <t>SC1C</t>
  </si>
  <si>
    <t>Schedule Duration (weeks per year):20 week with 8 trucks, Qty:300000m3, including screening</t>
  </si>
  <si>
    <t>SC2A</t>
  </si>
  <si>
    <t>Schedule Duration (weeks per year):35 week with 8 trucks, Qty:300000m3, including screening</t>
  </si>
  <si>
    <t>SC2B</t>
  </si>
  <si>
    <t>Schedule Duration (weeks per year):48 week with 9trucks, Qty:300000m3, including screening</t>
  </si>
  <si>
    <t>SC2C</t>
  </si>
  <si>
    <t>Schedule Duration (weeks per year):60 week with 10 trucks, Qty:300000m3, including screening</t>
  </si>
  <si>
    <t>SC3</t>
  </si>
  <si>
    <t>SC3A</t>
  </si>
  <si>
    <t>SC3B</t>
  </si>
  <si>
    <t>SC3C</t>
  </si>
  <si>
    <t>Schedule Duration (weeks per year):23 week with 7 trucks, Qty:300000m3, including screening</t>
  </si>
  <si>
    <t>SC2 + spread and compact</t>
  </si>
  <si>
    <t>SC4</t>
  </si>
  <si>
    <t>SC4A</t>
  </si>
  <si>
    <t>Schedule Duration (weeks per year):31 week with 9 trucks, Qty:300000m3, including screening</t>
  </si>
  <si>
    <t>SC4B</t>
  </si>
  <si>
    <t>Schedule Duration (weeks per year):48 week with 9 trucks, Qty:300000m3, including screening</t>
  </si>
  <si>
    <t>SC4C</t>
  </si>
  <si>
    <t>Without Crushing and screening</t>
  </si>
  <si>
    <t>SC1A1</t>
  </si>
  <si>
    <t>Schedule Duration (weeks per year):15 week with 4 trucks, Qty:300000m3,</t>
  </si>
  <si>
    <t>SC1B1</t>
  </si>
  <si>
    <t xml:space="preserve">Schedule Duration (weeks per year):22 week with 5 trucks, Qty:300000m3, </t>
  </si>
  <si>
    <t>SC1C1</t>
  </si>
  <si>
    <t>Schedule Duration (weeks per year):20 week with 8 trucks, Qty:300000m3,</t>
  </si>
  <si>
    <t>SC2A1</t>
  </si>
  <si>
    <t>Schedule Duration (weeks per year):35 week with 8 trucks, Qty:300000m3,</t>
  </si>
  <si>
    <t>SC2B1</t>
  </si>
  <si>
    <t xml:space="preserve">Schedule Duration (weeks per year):48 week with 9 trucks, Qty:300000m3, </t>
  </si>
  <si>
    <t>SC2C1</t>
  </si>
  <si>
    <t>Schedule Duration (weeks per year):60 week with 10 trucks, Qty:300000m3,</t>
  </si>
  <si>
    <t>SC3A1</t>
  </si>
  <si>
    <t>SC3B1</t>
  </si>
  <si>
    <t>SC3C1</t>
  </si>
  <si>
    <t xml:space="preserve">Schedule Duration (weeks per year):23 week with 7 trucks, Qty:300000m3, </t>
  </si>
  <si>
    <t>SC4A1</t>
  </si>
  <si>
    <t>SC4B1</t>
  </si>
  <si>
    <t>SC4C1</t>
  </si>
  <si>
    <t>use 5% of Fuel, Fuel delivery</t>
  </si>
  <si>
    <t>bentonite soil amendment</t>
  </si>
  <si>
    <t xml:space="preserve">Labour  </t>
  </si>
  <si>
    <t>registered engineering average rate from project Freeport 2024 EP cost</t>
  </si>
  <si>
    <t>Environmental technologist</t>
  </si>
  <si>
    <t>use electrician journeyman rate</t>
  </si>
  <si>
    <t>Labour - skilled </t>
  </si>
  <si>
    <t>Administrative staff</t>
  </si>
  <si>
    <t>Equipment</t>
  </si>
  <si>
    <r>
      <t>Equipment rates include</t>
    </r>
    <r>
      <rPr>
        <sz val="10"/>
        <color rgb="FFFF0000"/>
        <rFont val="Arial Narrow"/>
        <family val="2"/>
      </rPr>
      <t xml:space="preserve"> operator</t>
    </r>
    <r>
      <rPr>
        <sz val="10"/>
        <color theme="1"/>
        <rFont val="Arial Narrow"/>
        <family val="2"/>
      </rPr>
      <t xml:space="preserve"> and fuel</t>
    </r>
  </si>
  <si>
    <r>
      <rPr>
        <strike/>
        <sz val="10"/>
        <color theme="1"/>
        <rFont val="Arial Narrow"/>
        <family val="2"/>
      </rPr>
      <t>scooptram, 6yd3 bucket</t>
    </r>
    <r>
      <rPr>
        <sz val="10"/>
        <color theme="1"/>
        <rFont val="Arial Narrow"/>
        <family val="2"/>
      </rPr>
      <t xml:space="preserve"> Crawler front end loader 3.75 yd3 (and over) bucket</t>
    </r>
  </si>
  <si>
    <t>Sealift Shipping</t>
  </si>
  <si>
    <t>Online data around 520/round way from Edmonton to Yellowknife</t>
  </si>
  <si>
    <t>Polychlorinated biphenyls?</t>
  </si>
  <si>
    <t>remove/ dispose on site  3/4"- 4" pipe</t>
  </si>
  <si>
    <t>supply</t>
  </si>
  <si>
    <t>PSS</t>
  </si>
  <si>
    <t>see below</t>
  </si>
  <si>
    <t>Supply - 4'' dia, DR17</t>
  </si>
  <si>
    <t>PSS1-B</t>
  </si>
  <si>
    <t>Supply - 4'' dia, DR11</t>
  </si>
  <si>
    <t>PSS1-C</t>
  </si>
  <si>
    <t>Supply - 4'' dia, DR9</t>
  </si>
  <si>
    <t>PSS1-D</t>
  </si>
  <si>
    <t>install</t>
  </si>
  <si>
    <t>PSI</t>
  </si>
  <si>
    <t>Install - 4'' dia, DR17</t>
  </si>
  <si>
    <t>PSI1-B</t>
  </si>
  <si>
    <t>Install - 4'' dia, DR11</t>
  </si>
  <si>
    <t>PSI1-C</t>
  </si>
  <si>
    <t>Install - 4'' dia, DR9</t>
  </si>
  <si>
    <t>PSI1-D</t>
  </si>
  <si>
    <t>Supply - 6'' dia, DR17</t>
  </si>
  <si>
    <t>PSS2-B</t>
  </si>
  <si>
    <t>Supply - 6'' dia, DR11</t>
  </si>
  <si>
    <t>PSS2-C</t>
  </si>
  <si>
    <t>Supply - 6'' dia, DR9</t>
  </si>
  <si>
    <t>PSS2-D</t>
  </si>
  <si>
    <t>Install - 6'' dia, DR17</t>
  </si>
  <si>
    <t>PSI2-B</t>
  </si>
  <si>
    <t>Install - 6'' dia, DR11</t>
  </si>
  <si>
    <t>PSI2-C</t>
  </si>
  <si>
    <t>Install - 6'' dia, DR9</t>
  </si>
  <si>
    <t>PSI2-D</t>
  </si>
  <si>
    <t>PLS</t>
  </si>
  <si>
    <t>PLI</t>
  </si>
  <si>
    <t>Supply - 8'' dia, DR17</t>
  </si>
  <si>
    <t>PLS1-B</t>
  </si>
  <si>
    <t>Supply - 8'' dia, DR11</t>
  </si>
  <si>
    <t>PLS1-C</t>
  </si>
  <si>
    <t>Supply - 8'' dia, DR9</t>
  </si>
  <si>
    <t>PLS1-D</t>
  </si>
  <si>
    <t>PLI1</t>
  </si>
  <si>
    <t>Install - 8'' dia, DR17</t>
  </si>
  <si>
    <t>PLI1-B</t>
  </si>
  <si>
    <t>Install - 8'' dia, DR11</t>
  </si>
  <si>
    <t>PLI1-C</t>
  </si>
  <si>
    <t>Install - 8'' dia, DR9</t>
  </si>
  <si>
    <t>PLI1-D</t>
  </si>
  <si>
    <t>PLS2</t>
  </si>
  <si>
    <t>Supply -10'' dia, DR17</t>
  </si>
  <si>
    <t>PLS2-B</t>
  </si>
  <si>
    <t>Supply -10'' dia, DR11</t>
  </si>
  <si>
    <t>PLS2-C</t>
  </si>
  <si>
    <t>Supply -10'' dia, DR9</t>
  </si>
  <si>
    <t>PLS2-D</t>
  </si>
  <si>
    <t>PLI2</t>
  </si>
  <si>
    <t>Install - 10'' dia, DR17</t>
  </si>
  <si>
    <t>PLI2-B</t>
  </si>
  <si>
    <t>Install - 10'' dia, DR11</t>
  </si>
  <si>
    <t>PLI2-C</t>
  </si>
  <si>
    <t>Install - 10'' dia, DR9</t>
  </si>
  <si>
    <t>PLI2-D</t>
  </si>
  <si>
    <t>PLS3</t>
  </si>
  <si>
    <t>Supply - 12'' dia, DR17</t>
  </si>
  <si>
    <t>PLS3-B</t>
  </si>
  <si>
    <t>Supply -12'' dia, DR11</t>
  </si>
  <si>
    <t>PLS3-C</t>
  </si>
  <si>
    <t>Supply -12'' dia, DR9</t>
  </si>
  <si>
    <t>PLS3-D</t>
  </si>
  <si>
    <t>PLI3</t>
  </si>
  <si>
    <t>Install - 12'' dia, DR17</t>
  </si>
  <si>
    <t>PLI3-B</t>
  </si>
  <si>
    <t>Install - 12'' dia, DR11</t>
  </si>
  <si>
    <t>PLI3-C</t>
  </si>
  <si>
    <t>Install - 12'' dia, DR9</t>
  </si>
  <si>
    <t>PLI3-D</t>
  </si>
  <si>
    <t>PLR</t>
  </si>
  <si>
    <t>remove 6"- 8"</t>
  </si>
  <si>
    <t>remove 10"- 12"</t>
  </si>
  <si>
    <t>Pump capital cost</t>
  </si>
  <si>
    <t>PC</t>
  </si>
  <si>
    <t>for one pump? Or for all site pumps? This will be varies project by project</t>
  </si>
  <si>
    <t>Pump sand Backfill</t>
  </si>
  <si>
    <t>Spillway - Clear</t>
  </si>
  <si>
    <t>Sodium Metabisulfite</t>
  </si>
  <si>
    <t>Tree planting</t>
  </si>
  <si>
    <t>VT</t>
  </si>
  <si>
    <t xml:space="preserve"> Light soil</t>
  </si>
  <si>
    <t>Medium soil</t>
  </si>
  <si>
    <t>Heavy soil</t>
  </si>
  <si>
    <t>assumption: 1personx 5 days 8 hours/day=40hrs@200/hr</t>
  </si>
  <si>
    <t>Construction</t>
  </si>
  <si>
    <t>Specified</t>
  </si>
  <si>
    <t>new</t>
  </si>
  <si>
    <t>new (borrow from rock stockpiles)</t>
  </si>
  <si>
    <t>Leave as blank for users to add own costs</t>
  </si>
  <si>
    <t>removed general cost and added more detail</t>
  </si>
  <si>
    <t>New</t>
  </si>
  <si>
    <t>OLD RATES</t>
  </si>
  <si>
    <t>Add source for CPI in this table</t>
  </si>
  <si>
    <t xml:space="preserve">Low (bioremediate) High (engineered landfill) </t>
  </si>
  <si>
    <t>Barge</t>
  </si>
  <si>
    <t>Other (e.g. airlift)</t>
  </si>
  <si>
    <t>MHES</t>
  </si>
  <si>
    <t>MHEB</t>
  </si>
  <si>
    <t>flight (charter to Site)</t>
  </si>
  <si>
    <t>MWC</t>
  </si>
  <si>
    <t>flight (commercial south to north)</t>
  </si>
  <si>
    <t>MWA</t>
  </si>
  <si>
    <t>Helicopter - Small (e.g. Bell 206)</t>
  </si>
  <si>
    <t>MHL</t>
  </si>
  <si>
    <t>per hour</t>
  </si>
  <si>
    <t>Helicopter - Medium (e.g. Sikorsky S-76)</t>
  </si>
  <si>
    <t>MHM</t>
  </si>
  <si>
    <t>Helicopter - Heavy (e.g. CH-47 Chinook)</t>
  </si>
  <si>
    <t>MHH</t>
  </si>
  <si>
    <t>Low: unit cost code SC2; High: excavate &amp; backfill collapsed portal; Spec: installed pressure plug</t>
  </si>
  <si>
    <t>Winter Trail</t>
  </si>
  <si>
    <t>Snow</t>
  </si>
  <si>
    <t>Road</t>
  </si>
  <si>
    <t>WT1</t>
  </si>
  <si>
    <t>WT</t>
  </si>
  <si>
    <t>Bridge</t>
  </si>
  <si>
    <t>WRB</t>
  </si>
  <si>
    <t xml:space="preserve">Civil Est. Tool </t>
  </si>
  <si>
    <t>Low: 6' high Chain link, excavation/concrete included
High: 8' high, excavation/concrete included</t>
  </si>
  <si>
    <t>2024 Nunavut, Qulliq Energy Corporation</t>
  </si>
  <si>
    <t xml:space="preserve"> Web Search</t>
  </si>
  <si>
    <t xml:space="preserve"> - Civil unit rate tool</t>
  </si>
  <si>
    <t>Based on actuals with slight markup, assumption based on Port of landing: becancour Quebec, destination: Arctic bay Nunavut</t>
  </si>
  <si>
    <t xml:space="preserve">Estimated </t>
  </si>
  <si>
    <t>based on historical data (recently projects)/online information and recent actuals Nunavut</t>
  </si>
  <si>
    <t xml:space="preserve">Escalated </t>
  </si>
  <si>
    <t xml:space="preserve">Low = 1 km transport,  15 weeks, 4 trucks, 300,000m3
High = 5 km transport,  22 weeks, 8 trucks, 300,000m3 </t>
  </si>
  <si>
    <t>Low = 1 km transport,  15 weeks, 4 trucks, 300,000m3
High = 5 km transport,  23 weeks, 8 trucks, 300,000m3</t>
  </si>
  <si>
    <t>Schedule Duration (weeks per year):20 week with 8 trucks, Qty:300,000m3 (USE Soil excavation rates)</t>
  </si>
  <si>
    <t>Low = 1 km transport,  12 weeks, 6 trucks, 300,000m3
High = 5 km transport,  22 weeks, 8 trucks, 300,000m3</t>
  </si>
  <si>
    <t xml:space="preserve">RS means 2024 Q2 Yellowknife </t>
  </si>
  <si>
    <t xml:space="preserve">Quotation 2024, The rate for supply only
</t>
  </si>
  <si>
    <t xml:space="preserve"> - Recent awarded contractor for non-union indirect labour: site manager, supervisor, security/fist aid,
   administrative staff, registered engineer, environmental technologist</t>
  </si>
  <si>
    <t xml:space="preserve"> - Historical data</t>
  </si>
  <si>
    <t xml:space="preserve">  -Alberta General Construction Sectors Collective Agreement (for crafts)</t>
  </si>
  <si>
    <t xml:space="preserve">       -RS means online data released 2024-Q2 for location in Yellowknife, Northern Territory Canada</t>
  </si>
  <si>
    <t xml:space="preserve">       -Richardson Cost Online Data for Construction Estimate, July 2024 Edition</t>
  </si>
  <si>
    <t xml:space="preserve">       -Construction Labour Relations Alberta</t>
  </si>
  <si>
    <t xml:space="preserve">       -Equipment Rental Rate Guide - 2024- 2025 Blue Book _BC Road Builders and Heavy Construction Association</t>
  </si>
  <si>
    <t xml:space="preserve">       -2024 Equipment Rental Rates Guide and Member Roasters - Alberta Roadbuilders and Heavy Construction Association</t>
  </si>
  <si>
    <t xml:space="preserve">       -Quebec Rental rates for Heavy Machinery 2024</t>
  </si>
  <si>
    <t>Based on actual costs incurred at mine investigation projects across Canada. Based on per area or mine Site.
Assumes the following approximate hours (Registered Engineer: 50 hours, Environmental Coordinator: 100 hours, Environmental Technician: 150 hours)</t>
  </si>
  <si>
    <t>Based on actual costs incurred at mine investigation projects across Canada. Based on per area or mine Site.
Assumes the following approximate hours plus expenses (Registered Engineer: 125 hours, Environmental Coordinator: 250 hours, Environmental Technician: 500 hours)
Expenses include drilling costs, laboratory expenses, equipment cost, etc. Does not include mobilization or living expenses which are expected to be accounted for elsewhere.</t>
  </si>
  <si>
    <t>Assumes the following approximate hours (Registered Engineer: 80 hours, Environmental Coordinator: 215 hours, Environmental Technician: 300 hours)</t>
  </si>
  <si>
    <t>Assumes the following approximate hours (Registered Engineer: 30 hours, Environmental Coordinator: 60 hours, Environmental Technician: 85 hours)</t>
  </si>
  <si>
    <t>UR: clear and grub, cut and chip trees 12" dia, 
Low: clear and grub, cut and chip light trees 6" dia, 
High: clear and grub, cut and chip light trees 6" 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</si>
</sst>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quot;$&quot;* #,##0_);_(&quot;$&quot;* \(#,##0\);_(&quot;$&quot;* &quot;-&quot;??_);_(@_)"/>
    <numFmt numFmtId="167" formatCode="_-* #,##0_-;\-* #,##0_-;_-* &quot;-&quot;??_-;_-@_-"/>
  </numFmts>
  <fonts count="34" x14ac:knownFonts="1">
    <font>
      <sz val="11"/>
      <color theme="1"/>
      <name val="Aptos Narrow"/>
      <family val="2"/>
      <scheme val="minor"/>
    </font>
    <font>
      <b/>
      <sz val="11"/>
      <color theme="1"/>
      <name val="Aptos Narrow"/>
      <family val="2"/>
      <scheme val="minor"/>
    </font>
    <font>
      <sz val="11"/>
      <color theme="1"/>
      <name val="Aptos Narrow"/>
      <family val="2"/>
      <scheme val="minor"/>
    </font>
    <font>
      <sz val="11"/>
      <color rgb="FFFF0000"/>
      <name val="Aptos Narrow"/>
      <family val="2"/>
      <scheme val="minor"/>
    </font>
    <font>
      <sz val="12"/>
      <name val="Arial"/>
      <family val="2"/>
    </font>
    <font>
      <sz val="10"/>
      <name val="Arial"/>
      <family val="2"/>
    </font>
    <font>
      <sz val="10"/>
      <color theme="1"/>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i/>
      <sz val="11"/>
      <color rgb="FF7F7F7F"/>
      <name val="Aptos Narrow"/>
      <family val="2"/>
      <scheme val="minor"/>
    </font>
    <font>
      <sz val="11"/>
      <color theme="0"/>
      <name val="Aptos Narrow"/>
      <family val="2"/>
      <scheme val="minor"/>
    </font>
    <font>
      <sz val="10"/>
      <name val="Arial"/>
      <family val="2"/>
    </font>
    <font>
      <b/>
      <sz val="10"/>
      <name val="Arial"/>
      <family val="2"/>
    </font>
    <font>
      <b/>
      <sz val="18"/>
      <name val="Arial"/>
      <family val="2"/>
    </font>
    <font>
      <u/>
      <sz val="11"/>
      <color theme="10"/>
      <name val="Aptos Narrow"/>
      <family val="2"/>
      <scheme val="minor"/>
    </font>
    <font>
      <sz val="10"/>
      <color theme="1"/>
      <name val="Arial Narrow"/>
      <family val="2"/>
    </font>
    <font>
      <b/>
      <sz val="10"/>
      <color theme="1"/>
      <name val="Arial Narrow"/>
      <family val="2"/>
    </font>
    <font>
      <u/>
      <sz val="10"/>
      <color theme="10"/>
      <name val="Arial Narrow"/>
      <family val="2"/>
    </font>
    <font>
      <b/>
      <u/>
      <sz val="10"/>
      <color rgb="FFFF0000"/>
      <name val="Arial Narrow"/>
      <family val="2"/>
    </font>
    <font>
      <u/>
      <sz val="10"/>
      <color theme="1"/>
      <name val="Arial Narrow"/>
      <family val="2"/>
    </font>
    <font>
      <sz val="10"/>
      <color rgb="FFFF0000"/>
      <name val="Arial Narrow"/>
      <family val="2"/>
    </font>
    <font>
      <strike/>
      <sz val="10"/>
      <color theme="1"/>
      <name val="Arial Narrow"/>
      <family val="2"/>
    </font>
    <font>
      <sz val="10"/>
      <name val="Arial Narrow"/>
      <family val="2"/>
    </font>
    <font>
      <sz val="11"/>
      <name val="Arial"/>
      <family val="2"/>
    </font>
  </fonts>
  <fills count="39">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0">
    <xf numFmtId="0" fontId="0" fillId="0" borderId="0"/>
    <xf numFmtId="0" fontId="4" fillId="0" borderId="0">
      <alignment vertical="top"/>
    </xf>
    <xf numFmtId="10" fontId="4" fillId="0" borderId="0" applyFont="0" applyFill="0" applyBorder="0" applyAlignment="0" applyProtection="0"/>
    <xf numFmtId="0" fontId="2" fillId="0" borderId="0"/>
    <xf numFmtId="0" fontId="4" fillId="0" borderId="0">
      <alignment vertical="top"/>
    </xf>
    <xf numFmtId="0" fontId="4" fillId="0" borderId="0">
      <alignment vertical="top"/>
    </xf>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3" fillId="0" borderId="0" applyNumberFormat="0" applyFill="0" applyBorder="0" applyAlignment="0" applyProtection="0"/>
    <xf numFmtId="0" fontId="2" fillId="9" borderId="8" applyNumberFormat="0" applyFont="0" applyAlignment="0" applyProtection="0"/>
    <xf numFmtId="0" fontId="19" fillId="0" borderId="0" applyNumberFormat="0" applyFill="0" applyBorder="0" applyAlignment="0" applyProtection="0"/>
    <xf numFmtId="0" fontId="1" fillId="0" borderId="9"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43" fontId="2" fillId="0" borderId="0" applyFont="0" applyFill="0" applyBorder="0" applyAlignment="0" applyProtection="0"/>
    <xf numFmtId="165" fontId="6" fillId="0" borderId="0" applyFont="0" applyFill="0" applyBorder="0" applyAlignment="0" applyProtection="0"/>
    <xf numFmtId="44" fontId="2" fillId="0" borderId="0" applyFont="0" applyFill="0" applyBorder="0" applyAlignment="0" applyProtection="0"/>
    <xf numFmtId="0" fontId="2" fillId="0" borderId="0"/>
    <xf numFmtId="0" fontId="5" fillId="0" borderId="0"/>
    <xf numFmtId="0" fontId="5" fillId="0" borderId="0"/>
    <xf numFmtId="0" fontId="21" fillId="0" borderId="0"/>
    <xf numFmtId="0" fontId="5" fillId="0" borderId="0"/>
    <xf numFmtId="165" fontId="2" fillId="0" borderId="0" applyFont="0" applyFill="0" applyBorder="0" applyAlignment="0" applyProtection="0"/>
    <xf numFmtId="0" fontId="24"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123">
    <xf numFmtId="0" fontId="0" fillId="0" borderId="0" xfId="0"/>
    <xf numFmtId="0" fontId="5" fillId="0" borderId="0" xfId="51" applyFont="1" applyAlignment="1">
      <alignment horizontal="center" vertical="center"/>
    </xf>
    <xf numFmtId="0" fontId="5" fillId="0" borderId="0" xfId="51" applyFont="1"/>
    <xf numFmtId="49" fontId="5" fillId="0" borderId="0" xfId="51" applyNumberFormat="1" applyFont="1" applyAlignment="1">
      <alignment wrapText="1"/>
    </xf>
    <xf numFmtId="0" fontId="22" fillId="0" borderId="0" xfId="51" applyFont="1" applyAlignment="1">
      <alignment horizontal="center" vertical="center"/>
    </xf>
    <xf numFmtId="49" fontId="22" fillId="0" borderId="0" xfId="51" applyNumberFormat="1" applyFont="1" applyAlignment="1">
      <alignment vertical="center" wrapText="1"/>
    </xf>
    <xf numFmtId="49" fontId="5" fillId="0" borderId="0" xfId="51" applyNumberFormat="1" applyFont="1" applyAlignment="1">
      <alignment horizontal="left" vertical="center" wrapText="1"/>
    </xf>
    <xf numFmtId="49" fontId="6" fillId="0" borderId="0" xfId="51" quotePrefix="1" applyNumberFormat="1" applyFont="1" applyAlignment="1">
      <alignment horizontal="left" vertical="center" wrapText="1" indent="2"/>
    </xf>
    <xf numFmtId="49" fontId="5" fillId="0" borderId="0" xfId="51" quotePrefix="1" applyNumberFormat="1" applyFont="1" applyAlignment="1">
      <alignment horizontal="left" vertical="center" wrapText="1"/>
    </xf>
    <xf numFmtId="49" fontId="5" fillId="0" borderId="0" xfId="51" quotePrefix="1" applyNumberFormat="1" applyFont="1" applyAlignment="1">
      <alignment horizontal="left" vertical="center" wrapText="1" indent="2"/>
    </xf>
    <xf numFmtId="49" fontId="5" fillId="0" borderId="0" xfId="51" quotePrefix="1" applyNumberFormat="1" applyFont="1" applyAlignment="1">
      <alignment horizontal="left" vertical="center" wrapText="1" indent="4"/>
    </xf>
    <xf numFmtId="0" fontId="6" fillId="0" borderId="0" xfId="51" applyFont="1" applyAlignment="1">
      <alignment horizontal="center" vertical="center"/>
    </xf>
    <xf numFmtId="0" fontId="6" fillId="0" borderId="0" xfId="51" applyFont="1"/>
    <xf numFmtId="49" fontId="5" fillId="0" borderId="0" xfId="51" applyNumberFormat="1" applyFont="1" applyAlignment="1">
      <alignment vertical="center" wrapText="1"/>
    </xf>
    <xf numFmtId="49" fontId="22" fillId="0" borderId="0" xfId="53" applyNumberFormat="1" applyFont="1" applyAlignment="1">
      <alignment horizontal="left" vertical="center" wrapText="1"/>
    </xf>
    <xf numFmtId="49" fontId="6" fillId="0" borderId="0" xfId="53" quotePrefix="1" applyNumberFormat="1" applyFont="1" applyAlignment="1">
      <alignment horizontal="left" vertical="center" wrapText="1" indent="2"/>
    </xf>
    <xf numFmtId="49" fontId="5" fillId="0" borderId="0" xfId="53" quotePrefix="1" applyNumberFormat="1" applyAlignment="1">
      <alignment horizontal="left" vertical="center" wrapText="1" indent="2"/>
    </xf>
    <xf numFmtId="0" fontId="1" fillId="34" borderId="10" xfId="0" applyFont="1" applyFill="1" applyBorder="1"/>
    <xf numFmtId="0" fontId="1" fillId="34" borderId="11" xfId="0" applyFont="1" applyFill="1" applyBorder="1"/>
    <xf numFmtId="0" fontId="1" fillId="34" borderId="12" xfId="0" applyFont="1" applyFill="1" applyBorder="1"/>
    <xf numFmtId="0" fontId="0" fillId="0" borderId="13" xfId="0" applyBorder="1"/>
    <xf numFmtId="0" fontId="0" fillId="0" borderId="14" xfId="0" applyBorder="1"/>
    <xf numFmtId="0" fontId="0" fillId="2" borderId="0" xfId="0" applyFill="1"/>
    <xf numFmtId="0" fontId="0" fillId="0" borderId="15" xfId="0" applyBorder="1"/>
    <xf numFmtId="0" fontId="0" fillId="0" borderId="16" xfId="0" applyBorder="1"/>
    <xf numFmtId="0" fontId="0" fillId="0" borderId="17" xfId="0" applyBorder="1"/>
    <xf numFmtId="0" fontId="5" fillId="0" borderId="0" xfId="51" applyFont="1" applyAlignment="1">
      <alignment horizontal="centerContinuous"/>
    </xf>
    <xf numFmtId="49" fontId="5" fillId="0" borderId="0" xfId="51" applyNumberFormat="1" applyFont="1" applyAlignment="1">
      <alignment horizontal="left" wrapText="1"/>
    </xf>
    <xf numFmtId="49" fontId="23" fillId="0" borderId="0" xfId="51" applyNumberFormat="1" applyFont="1" applyAlignment="1">
      <alignment horizontal="left" vertical="center" wrapText="1"/>
    </xf>
    <xf numFmtId="49" fontId="22" fillId="0" borderId="0" xfId="51" applyNumberFormat="1" applyFont="1" applyAlignment="1">
      <alignment horizontal="left" vertical="center" wrapText="1"/>
    </xf>
    <xf numFmtId="49" fontId="23" fillId="0" borderId="0" xfId="51" applyNumberFormat="1" applyFont="1" applyAlignment="1">
      <alignment horizontal="left" vertical="center"/>
    </xf>
    <xf numFmtId="0" fontId="25" fillId="0" borderId="18" xfId="0" applyFont="1" applyBorder="1" applyAlignment="1">
      <alignment vertical="center"/>
    </xf>
    <xf numFmtId="0" fontId="25" fillId="0" borderId="19" xfId="0" applyFont="1" applyBorder="1" applyAlignment="1">
      <alignment vertical="center"/>
    </xf>
    <xf numFmtId="0" fontId="25" fillId="0" borderId="19" xfId="0" applyFont="1" applyBorder="1" applyAlignment="1">
      <alignment horizontal="center" vertical="center"/>
    </xf>
    <xf numFmtId="0" fontId="26" fillId="34" borderId="24" xfId="0" applyFont="1" applyFill="1" applyBorder="1" applyAlignment="1">
      <alignment horizontal="center" vertical="center"/>
    </xf>
    <xf numFmtId="0" fontId="26" fillId="34" borderId="25" xfId="0" applyFont="1" applyFill="1" applyBorder="1" applyAlignment="1">
      <alignment horizontal="center" vertical="center"/>
    </xf>
    <xf numFmtId="43" fontId="26" fillId="34" borderId="25" xfId="48" applyFont="1" applyFill="1" applyBorder="1" applyAlignment="1">
      <alignment horizontal="center" vertical="center"/>
    </xf>
    <xf numFmtId="43" fontId="26" fillId="34" borderId="26" xfId="48" applyFont="1" applyFill="1" applyBorder="1" applyAlignment="1">
      <alignment horizontal="center" vertical="center"/>
    </xf>
    <xf numFmtId="44" fontId="26" fillId="35" borderId="24" xfId="50" applyFont="1" applyFill="1" applyBorder="1" applyAlignment="1">
      <alignment horizontal="center" vertical="center"/>
    </xf>
    <xf numFmtId="44" fontId="26" fillId="35" borderId="25" xfId="50" applyFont="1" applyFill="1" applyBorder="1" applyAlignment="1">
      <alignment horizontal="center" vertical="center"/>
    </xf>
    <xf numFmtId="0" fontId="26" fillId="35" borderId="25" xfId="0" applyFont="1" applyFill="1" applyBorder="1" applyAlignment="1">
      <alignment horizontal="center" vertical="center"/>
    </xf>
    <xf numFmtId="0" fontId="26" fillId="35" borderId="26" xfId="0" applyFont="1" applyFill="1" applyBorder="1" applyAlignment="1">
      <alignment horizontal="center" vertical="center" wrapText="1"/>
    </xf>
    <xf numFmtId="0" fontId="0" fillId="0" borderId="0" xfId="0" applyAlignment="1">
      <alignment horizontal="center" vertical="center"/>
    </xf>
    <xf numFmtId="0" fontId="25" fillId="0" borderId="27" xfId="0" applyFont="1" applyBorder="1" applyAlignment="1">
      <alignment vertical="center"/>
    </xf>
    <xf numFmtId="0" fontId="25" fillId="0" borderId="0" xfId="0" applyFont="1" applyAlignment="1">
      <alignment vertical="center"/>
    </xf>
    <xf numFmtId="0" fontId="25" fillId="0" borderId="0" xfId="0" applyFont="1" applyAlignment="1">
      <alignment horizontal="center" vertical="center"/>
    </xf>
    <xf numFmtId="43" fontId="25" fillId="0" borderId="0" xfId="48" applyFont="1" applyBorder="1" applyAlignment="1">
      <alignment vertical="center"/>
    </xf>
    <xf numFmtId="43" fontId="25" fillId="0" borderId="28" xfId="48" applyFont="1" applyBorder="1" applyAlignment="1">
      <alignment vertical="center"/>
    </xf>
    <xf numFmtId="44" fontId="25" fillId="0" borderId="27" xfId="50" applyFont="1" applyBorder="1" applyAlignment="1">
      <alignment vertical="center"/>
    </xf>
    <xf numFmtId="44" fontId="25" fillId="0" borderId="0" xfId="50" applyFont="1" applyBorder="1" applyAlignment="1">
      <alignment vertical="center"/>
    </xf>
    <xf numFmtId="0" fontId="25" fillId="0" borderId="28" xfId="0" applyFont="1" applyBorder="1" applyAlignment="1">
      <alignment vertical="center" wrapText="1"/>
    </xf>
    <xf numFmtId="0" fontId="26" fillId="0" borderId="27" xfId="0" applyFont="1" applyBorder="1" applyAlignment="1">
      <alignment vertical="center"/>
    </xf>
    <xf numFmtId="0" fontId="27" fillId="0" borderId="28" xfId="57" applyFont="1" applyBorder="1" applyAlignment="1">
      <alignment wrapText="1"/>
    </xf>
    <xf numFmtId="0" fontId="25" fillId="36" borderId="0" xfId="0" applyFont="1" applyFill="1" applyAlignment="1">
      <alignment vertical="center"/>
    </xf>
    <xf numFmtId="0" fontId="25" fillId="36" borderId="0" xfId="0" applyFont="1" applyFill="1" applyAlignment="1">
      <alignment horizontal="center" vertical="center"/>
    </xf>
    <xf numFmtId="43" fontId="25" fillId="36" borderId="0" xfId="48" applyFont="1" applyFill="1" applyBorder="1" applyAlignment="1">
      <alignment vertical="center"/>
    </xf>
    <xf numFmtId="43" fontId="25" fillId="36" borderId="28" xfId="48" applyFont="1" applyFill="1" applyBorder="1" applyAlignment="1">
      <alignment vertical="center"/>
    </xf>
    <xf numFmtId="44" fontId="25" fillId="36" borderId="27" xfId="50" applyFont="1" applyFill="1" applyBorder="1" applyAlignment="1">
      <alignment vertical="center"/>
    </xf>
    <xf numFmtId="44" fontId="25" fillId="36" borderId="0" xfId="50" applyFont="1" applyFill="1" applyBorder="1" applyAlignment="1">
      <alignment vertical="center"/>
    </xf>
    <xf numFmtId="0" fontId="25" fillId="36" borderId="28" xfId="0" applyFont="1" applyFill="1" applyBorder="1" applyAlignment="1">
      <alignment vertical="center" wrapText="1"/>
    </xf>
    <xf numFmtId="166" fontId="25" fillId="36" borderId="27" xfId="50" applyNumberFormat="1" applyFont="1" applyFill="1" applyBorder="1" applyAlignment="1">
      <alignment vertical="center"/>
    </xf>
    <xf numFmtId="166" fontId="25" fillId="36" borderId="0" xfId="50" applyNumberFormat="1" applyFont="1" applyFill="1" applyBorder="1" applyAlignment="1">
      <alignment vertical="center"/>
    </xf>
    <xf numFmtId="166" fontId="25" fillId="0" borderId="27" xfId="50" applyNumberFormat="1" applyFont="1" applyFill="1" applyBorder="1" applyAlignment="1">
      <alignment vertical="center"/>
    </xf>
    <xf numFmtId="44" fontId="25" fillId="0" borderId="0" xfId="50" applyFont="1" applyFill="1" applyBorder="1" applyAlignment="1">
      <alignment vertical="center"/>
    </xf>
    <xf numFmtId="44" fontId="25" fillId="2" borderId="27" xfId="50" applyFont="1" applyFill="1" applyBorder="1" applyAlignment="1">
      <alignment vertical="center"/>
    </xf>
    <xf numFmtId="44" fontId="25" fillId="2" borderId="0" xfId="50" applyFont="1" applyFill="1" applyBorder="1" applyAlignment="1">
      <alignment vertical="center"/>
    </xf>
    <xf numFmtId="0" fontId="26" fillId="36" borderId="27" xfId="0" applyFont="1" applyFill="1" applyBorder="1" applyAlignment="1">
      <alignment vertical="center"/>
    </xf>
    <xf numFmtId="0" fontId="26" fillId="37" borderId="0" xfId="0" applyFont="1" applyFill="1" applyAlignment="1">
      <alignment vertical="center"/>
    </xf>
    <xf numFmtId="43" fontId="25" fillId="0" borderId="0" xfId="48" applyFont="1" applyFill="1" applyBorder="1" applyAlignment="1">
      <alignment vertical="center"/>
    </xf>
    <xf numFmtId="43" fontId="25" fillId="0" borderId="28" xfId="48" applyFont="1" applyFill="1" applyBorder="1" applyAlignment="1">
      <alignment vertical="center"/>
    </xf>
    <xf numFmtId="44" fontId="25" fillId="0" borderId="27" xfId="50" applyFont="1" applyFill="1" applyBorder="1" applyAlignment="1">
      <alignment vertical="center"/>
    </xf>
    <xf numFmtId="9" fontId="25" fillId="0" borderId="27" xfId="50" applyNumberFormat="1" applyFont="1" applyFill="1" applyBorder="1" applyAlignment="1">
      <alignment vertical="center"/>
    </xf>
    <xf numFmtId="0" fontId="25" fillId="0" borderId="28" xfId="0" applyFont="1" applyBorder="1" applyAlignment="1">
      <alignment vertical="center"/>
    </xf>
    <xf numFmtId="0" fontId="25" fillId="0" borderId="28" xfId="0" applyFont="1" applyBorder="1" applyAlignment="1">
      <alignment horizontal="left" vertical="center" wrapText="1"/>
    </xf>
    <xf numFmtId="9" fontId="0" fillId="0" borderId="0" xfId="0" applyNumberFormat="1"/>
    <xf numFmtId="43" fontId="25" fillId="0" borderId="0" xfId="48" applyFont="1" applyBorder="1" applyAlignment="1">
      <alignment horizontal="center" vertical="center"/>
    </xf>
    <xf numFmtId="43" fontId="25" fillId="0" borderId="28" xfId="48" applyFont="1" applyBorder="1" applyAlignment="1">
      <alignment horizontal="center" vertical="center"/>
    </xf>
    <xf numFmtId="0" fontId="25" fillId="0" borderId="27" xfId="0" applyFont="1" applyBorder="1" applyAlignment="1">
      <alignment horizontal="center" vertical="center"/>
    </xf>
    <xf numFmtId="0" fontId="25" fillId="36" borderId="0" xfId="0" applyFont="1" applyFill="1" applyAlignment="1">
      <alignment vertical="center" wrapText="1"/>
    </xf>
    <xf numFmtId="44" fontId="25" fillId="35" borderId="27" xfId="50" applyFont="1" applyFill="1" applyBorder="1" applyAlignment="1">
      <alignment vertical="center"/>
    </xf>
    <xf numFmtId="0" fontId="24" fillId="0" borderId="0" xfId="57" applyAlignment="1">
      <alignment vertical="center"/>
    </xf>
    <xf numFmtId="0" fontId="25" fillId="36" borderId="0" xfId="0" applyFont="1" applyFill="1" applyAlignment="1">
      <alignment horizontal="left" vertical="center" indent="1"/>
    </xf>
    <xf numFmtId="0" fontId="32" fillId="0" borderId="0" xfId="5" applyFont="1" applyAlignment="1" applyProtection="1">
      <alignment horizontal="left" wrapText="1"/>
      <protection locked="0"/>
    </xf>
    <xf numFmtId="9" fontId="25" fillId="0" borderId="0" xfId="50" applyNumberFormat="1" applyFont="1" applyBorder="1" applyAlignment="1">
      <alignment vertical="center"/>
    </xf>
    <xf numFmtId="44" fontId="25" fillId="38" borderId="27" xfId="50" applyFont="1" applyFill="1" applyBorder="1" applyAlignment="1">
      <alignment vertical="center"/>
    </xf>
    <xf numFmtId="0" fontId="27" fillId="0" borderId="28" xfId="57" applyFont="1" applyBorder="1" applyAlignment="1">
      <alignment vertical="center"/>
    </xf>
    <xf numFmtId="0" fontId="25" fillId="36" borderId="0" xfId="0" applyFont="1" applyFill="1" applyAlignment="1">
      <alignment horizontal="left" indent="1"/>
    </xf>
    <xf numFmtId="0" fontId="25" fillId="0" borderId="29" xfId="0" applyFont="1" applyBorder="1" applyAlignment="1">
      <alignment vertical="center"/>
    </xf>
    <xf numFmtId="0" fontId="25" fillId="0" borderId="30" xfId="0" applyFont="1" applyBorder="1" applyAlignment="1">
      <alignment vertical="center"/>
    </xf>
    <xf numFmtId="0" fontId="25" fillId="0" borderId="30" xfId="0" applyFont="1" applyBorder="1" applyAlignment="1">
      <alignment horizontal="center" vertical="center"/>
    </xf>
    <xf numFmtId="0" fontId="25" fillId="36" borderId="30" xfId="0" applyFont="1" applyFill="1" applyBorder="1" applyAlignment="1">
      <alignment horizontal="center" vertical="center"/>
    </xf>
    <xf numFmtId="43" fontId="25" fillId="0" borderId="30" xfId="48" applyFont="1" applyBorder="1" applyAlignment="1">
      <alignment vertical="center"/>
    </xf>
    <xf numFmtId="43" fontId="25" fillId="0" borderId="31" xfId="48" applyFont="1" applyBorder="1" applyAlignment="1">
      <alignment vertical="center"/>
    </xf>
    <xf numFmtId="44" fontId="25" fillId="38" borderId="29" xfId="50" applyFont="1" applyFill="1" applyBorder="1" applyAlignment="1">
      <alignment vertical="center"/>
    </xf>
    <xf numFmtId="44" fontId="25" fillId="0" borderId="30" xfId="50" applyFont="1" applyBorder="1" applyAlignment="1">
      <alignment vertical="center"/>
    </xf>
    <xf numFmtId="0" fontId="25" fillId="0" borderId="31" xfId="0" applyFont="1" applyBorder="1" applyAlignment="1">
      <alignment vertical="center" wrapText="1"/>
    </xf>
    <xf numFmtId="43" fontId="25" fillId="0" borderId="0" xfId="48" applyFont="1" applyAlignment="1">
      <alignment vertical="center"/>
    </xf>
    <xf numFmtId="44" fontId="25" fillId="0" borderId="0" xfId="50" applyFont="1" applyAlignment="1">
      <alignment vertical="center"/>
    </xf>
    <xf numFmtId="0" fontId="25" fillId="0" borderId="0" xfId="0" applyFont="1" applyAlignment="1">
      <alignment vertical="center" wrapText="1"/>
    </xf>
    <xf numFmtId="0" fontId="0" fillId="34" borderId="0" xfId="0" applyFill="1"/>
    <xf numFmtId="0" fontId="1" fillId="0" borderId="0" xfId="0" applyFont="1" applyAlignment="1">
      <alignment horizontal="centerContinuous"/>
    </xf>
    <xf numFmtId="0" fontId="1" fillId="38" borderId="0" xfId="0" applyFont="1" applyFill="1" applyAlignment="1">
      <alignment horizontal="centerContinuous"/>
    </xf>
    <xf numFmtId="0" fontId="1" fillId="0" borderId="0" xfId="0" applyFont="1"/>
    <xf numFmtId="167" fontId="0" fillId="2" borderId="0" xfId="56" applyNumberFormat="1" applyFont="1" applyFill="1"/>
    <xf numFmtId="0" fontId="5" fillId="0" borderId="0" xfId="0" applyFont="1"/>
    <xf numFmtId="0" fontId="5" fillId="0" borderId="0" xfId="0" applyFont="1" applyProtection="1">
      <protection locked="0"/>
    </xf>
    <xf numFmtId="0" fontId="5" fillId="0" borderId="0" xfId="0" applyFont="1" applyAlignment="1" applyProtection="1">
      <alignment horizontal="left" wrapText="1"/>
      <protection locked="0"/>
    </xf>
    <xf numFmtId="0" fontId="5" fillId="0" borderId="0" xfId="5" applyFont="1" applyAlignment="1"/>
    <xf numFmtId="164" fontId="2" fillId="0" borderId="0" xfId="58" applyFont="1"/>
    <xf numFmtId="164" fontId="2" fillId="0" borderId="0" xfId="58" applyFont="1" applyFill="1"/>
    <xf numFmtId="164" fontId="33" fillId="0" borderId="0" xfId="58" applyFont="1" applyProtection="1">
      <protection locked="0"/>
    </xf>
    <xf numFmtId="164" fontId="2" fillId="0" borderId="16" xfId="58" applyFont="1" applyBorder="1"/>
    <xf numFmtId="9" fontId="2" fillId="0" borderId="0" xfId="59" applyFont="1"/>
    <xf numFmtId="0" fontId="0" fillId="0" borderId="14" xfId="0" applyBorder="1" applyAlignment="1">
      <alignment wrapText="1"/>
    </xf>
    <xf numFmtId="0" fontId="24" fillId="0" borderId="0" xfId="57" applyFill="1"/>
    <xf numFmtId="43" fontId="26" fillId="0" borderId="20" xfId="48" applyFont="1" applyBorder="1" applyAlignment="1">
      <alignment horizontal="center" vertical="center"/>
    </xf>
    <xf numFmtId="43" fontId="26" fillId="0" borderId="21" xfId="48" applyFont="1" applyBorder="1" applyAlignment="1">
      <alignment horizontal="center" vertical="center"/>
    </xf>
    <xf numFmtId="43" fontId="26" fillId="0" borderId="22" xfId="48" applyFont="1" applyBorder="1" applyAlignment="1">
      <alignment horizontal="center" vertical="center"/>
    </xf>
    <xf numFmtId="44" fontId="26" fillId="35" borderId="23" xfId="50" applyFont="1" applyFill="1" applyBorder="1" applyAlignment="1">
      <alignment horizontal="center" vertical="center"/>
    </xf>
    <xf numFmtId="44" fontId="26" fillId="35" borderId="21" xfId="50" applyFont="1" applyFill="1" applyBorder="1" applyAlignment="1">
      <alignment horizontal="center" vertical="center"/>
    </xf>
    <xf numFmtId="44" fontId="26" fillId="35" borderId="22" xfId="50" applyFont="1" applyFill="1" applyBorder="1" applyAlignment="1">
      <alignment horizontal="center" vertical="center"/>
    </xf>
    <xf numFmtId="0" fontId="0" fillId="0" borderId="0" xfId="0" applyAlignment="1">
      <alignment wrapText="1"/>
    </xf>
    <xf numFmtId="0" fontId="0" fillId="0" borderId="14" xfId="0" applyBorder="1" applyAlignment="1"/>
  </cellXfs>
  <cellStyles count="60">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56" builtinId="3"/>
    <cellStyle name="Comma 14" xfId="48" xr:uid="{BDA2BD92-CABB-45A4-89C9-37D8655B4B9A}"/>
    <cellStyle name="Comma 2" xfId="49" xr:uid="{E46F8EE5-1225-4787-9CEB-BC321589B639}"/>
    <cellStyle name="Currency" xfId="58" builtinId="4"/>
    <cellStyle name="Currency 15" xfId="50" xr:uid="{FB76B2EE-27E8-49C4-859C-8D36B56812BA}"/>
    <cellStyle name="Currency 2" xfId="2" xr:uid="{A2352E11-B2DF-42FD-97DD-AE286321FD70}"/>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7" builtinId="8"/>
    <cellStyle name="Input" xfId="14" builtinId="20" customBuiltin="1"/>
    <cellStyle name="Linked Cell" xfId="17" builtinId="24" customBuiltin="1"/>
    <cellStyle name="Neutral" xfId="13" builtinId="28" customBuiltin="1"/>
    <cellStyle name="Normal" xfId="0" builtinId="0"/>
    <cellStyle name="Normal 12" xfId="3" xr:uid="{83919487-A26F-4D04-BD69-58415C7697F1}"/>
    <cellStyle name="Normal 17" xfId="5" xr:uid="{EEE7EDE1-B26B-4D42-93E3-D5E58183C541}"/>
    <cellStyle name="Normal 2" xfId="1" xr:uid="{10FDB287-9687-4D5A-B656-9B4870893F0B}"/>
    <cellStyle name="Normal 2 12 2" xfId="53" xr:uid="{342BFA7E-505C-45C9-9987-287DB587797C}"/>
    <cellStyle name="Normal 2 2" xfId="52" xr:uid="{BF012018-970E-48F6-89AB-E9C212CC1514}"/>
    <cellStyle name="Normal 2 7" xfId="4" xr:uid="{69E28E2A-3F39-4EC7-9612-B89323B5C4EB}"/>
    <cellStyle name="Normal 23" xfId="47" xr:uid="{43B1138D-77D6-4228-A03C-6564A796E416}"/>
    <cellStyle name="Normal 3" xfId="54" xr:uid="{2ED55D97-D409-420C-ABF5-D1DC6F3B7005}"/>
    <cellStyle name="Normal 4" xfId="55" xr:uid="{38110161-450C-4C4B-B6F4-532F620FA4B8}"/>
    <cellStyle name="Normal 60" xfId="51" xr:uid="{792D4C16-587A-49C3-BA79-609BFFD9E17F}"/>
    <cellStyle name="Note" xfId="20" builtinId="10" customBuiltin="1"/>
    <cellStyle name="Output" xfId="15" builtinId="21" customBuiltin="1"/>
    <cellStyle name="Percent" xfId="59" builtinId="5"/>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li3161\Dept\Project%20Controls\Estimating\02%20Projects\ESC\CIRNAC_XXXXXX_XX_RECLAIM%20Rates%20Refresh\GA-General%20and%20Misc%20Data\Reclaim%20model\20240327_2023%20Reconciled%20Global%20RECLAIM%20MODEL_v3.xlsx" TargetMode="External"/><Relationship Id="rId1" Type="http://schemas.openxmlformats.org/officeDocument/2006/relationships/externalLinkPath" Target="file:///\\sli3161\Dept\Project%20Controls\Estimating\02%20Projects\ESC\CIRNAC_XXXXXX_XX_RECLAIM%20Rates%20Refresh\GA-General%20and%20Misc%20Data\Reclaim%20model\20240327_2023%20Reconciled%20Global%20RECLAIM%20MODEL_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Bookshelf\03%20Disciplines\41%20Earth%20Work\00%20Civil%20Moulinette%202024\Civil%20Moulinette%202024.RevB.xlsx" TargetMode="External"/><Relationship Id="rId1" Type="http://schemas.openxmlformats.org/officeDocument/2006/relationships/externalLinkPath" Target="file:///E:\Bookshelf\03%20Disciplines\41%20Earth%20Work\00%20Civil%20Moulinette%202024\Civil%20Moulinette%202024.RevB.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li3161\Dept\Project%20Controls\Estimating\02%20Projects\ESC\CIRNAC_XXXXXX_XX_RECLAIM%20Rates%20Refresh\GA-General%20and%20Misc%20Data\Reclaim%20Model\20240815_Reclaim_Test.xlsm" TargetMode="External"/><Relationship Id="rId1" Type="http://schemas.openxmlformats.org/officeDocument/2006/relationships/externalLinkPath" Target="file:///\\sli3161\Dept\Project%20Controls\Estimating\02%20Projects\ESC\CIRNAC_XXXXXX_XX_RECLAIM%20Rates%20Refresh\GA-General%20and%20Misc%20Data\Reclaim%20Model\20240815_Reclaim_Test.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li3161\Dept\Project%20Controls\Estimating\02%20Projects\MM_NA\IONEER_664164_Rhyolite%20Ridge%20Project\GA-General%20and%20Misc%20Data\Well%20Water%20Pipe%20Line\Estimate\664164%20-Est%20_Well%20pipeline%20OME_RevA%202024-03-21.xlsm" TargetMode="External"/><Relationship Id="rId1" Type="http://schemas.openxmlformats.org/officeDocument/2006/relationships/externalLinkPath" Target="file:///\\sli3161\Dept\Project%20Controls\Estimating\02%20Projects\MM_NA\IONEER_664164_Rhyolite%20Ridge%20Project\GA-General%20and%20Misc%20Data\Well%20Water%20Pipe%20Line\Estimate\664164%20-Est%20_Well%20pipeline%20OME_RevA%202024-03-21.xlsm"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file:///\\sli3161\Dept\Project%20Controls\Estimating\02%20Projects\MM_NA\IONEER_664164_Rhyolite%20Ridge%20Project\GA-General%20and%20Misc%20Data\Well%20Water%20Pipe%20Line\Estimate\RevD-Post\664164%20-Est%20_Well%20pipeline%20OME_RevD%20May%2023%201h00%20working%20file.xlsm" TargetMode="External"/><Relationship Id="rId2" Type="http://schemas.microsoft.com/office/2019/04/relationships/externalLinkLongPath" Target="file:///\\sli3161\Project%20Controls\Estimating\02%20Projects\MM_NA\IONEER_664164_Rhyolite%20Ridge%20Project\GA-General%20and%20Misc%20Data\Well%20Water%20Pipe%20Line\Estimate\RevD-Post\664164%20-Est%20_Well%20pipeline%20OME_RevD%20May%2023%201h00%20working%20file.xlsm?CB55FA53" TargetMode="External"/><Relationship Id="rId1" Type="http://schemas.openxmlformats.org/officeDocument/2006/relationships/externalLinkPath" Target="file:///\\CB55FA53\664164%20-Est%20_Well%20pipeline%20OME_RevD%20May%2023%201h00%20working%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ummary"/>
      <sheetName val="1 - Rock Pile"/>
      <sheetName val="2 - Open Pit"/>
      <sheetName val="3 - Chemicals"/>
      <sheetName val="4 - Bldgs &amp; Equip MS"/>
      <sheetName val="5 - Bldgs &amp; Equip MP"/>
      <sheetName val="6 - Bldgs &amp; Equip TR"/>
      <sheetName val="7 - Bldgs &amp; Equip BIMC Owned"/>
      <sheetName val="8 - Bldgs &amp; Equip Other"/>
      <sheetName val="9 - Water Management"/>
      <sheetName val="10 - ICM"/>
      <sheetName val="11 - PostClosure"/>
      <sheetName val="12 - Mobilization"/>
      <sheetName val="13 - UG Mine"/>
      <sheetName val="14 - Tailings"/>
      <sheetName val="15 - Water Treatment"/>
      <sheetName val="Unit_Costs"/>
      <sheetName val="Estimator"/>
      <sheetName val="Tools"/>
    </sheetNames>
    <sheetDataSet>
      <sheetData sheetId="0" refreshError="1"/>
      <sheetData sheetId="1" refreshError="1"/>
      <sheetData sheetId="2">
        <row r="63">
          <cell r="H63">
            <v>1E-4</v>
          </cell>
          <cell r="J63">
            <v>0</v>
          </cell>
          <cell r="K63">
            <v>0</v>
          </cell>
        </row>
      </sheetData>
      <sheetData sheetId="3">
        <row r="63">
          <cell r="H63">
            <v>5926124.8500999995</v>
          </cell>
          <cell r="J63">
            <v>0</v>
          </cell>
          <cell r="K63">
            <v>5926124.8499999996</v>
          </cell>
        </row>
      </sheetData>
      <sheetData sheetId="4">
        <row r="61">
          <cell r="H61">
            <v>7286632.3400999997</v>
          </cell>
          <cell r="J61">
            <v>5266632.34</v>
          </cell>
          <cell r="K61">
            <v>2020000</v>
          </cell>
        </row>
      </sheetData>
      <sheetData sheetId="5">
        <row r="102">
          <cell r="H102">
            <v>10715181.84721397</v>
          </cell>
          <cell r="J102">
            <v>10530331.666313972</v>
          </cell>
          <cell r="K102">
            <v>184850.18079999997</v>
          </cell>
        </row>
      </sheetData>
      <sheetData sheetId="6" refreshError="1"/>
      <sheetData sheetId="7" refreshError="1"/>
      <sheetData sheetId="8" refreshError="1"/>
      <sheetData sheetId="9" refreshError="1"/>
      <sheetData sheetId="10">
        <row r="52">
          <cell r="H52">
            <v>1247071.1341000001</v>
          </cell>
        </row>
      </sheetData>
      <sheetData sheetId="11">
        <row r="17">
          <cell r="H17">
            <v>3423144.6</v>
          </cell>
        </row>
      </sheetData>
      <sheetData sheetId="12">
        <row r="43">
          <cell r="H43">
            <v>4990000.0004000003</v>
          </cell>
        </row>
        <row r="45">
          <cell r="F45">
            <v>0</v>
          </cell>
        </row>
        <row r="46">
          <cell r="F46">
            <v>8</v>
          </cell>
        </row>
      </sheetData>
      <sheetData sheetId="13">
        <row r="97">
          <cell r="H97">
            <v>42437756.140099995</v>
          </cell>
        </row>
      </sheetData>
      <sheetData sheetId="14">
        <row r="42">
          <cell r="H42">
            <v>1E-4</v>
          </cell>
          <cell r="J42">
            <v>0</v>
          </cell>
          <cell r="K42">
            <v>0</v>
          </cell>
        </row>
      </sheetData>
      <sheetData sheetId="15">
        <row r="78">
          <cell r="H78">
            <v>1E-4</v>
          </cell>
          <cell r="J78">
            <v>0</v>
          </cell>
          <cell r="K78">
            <v>0</v>
          </cell>
        </row>
      </sheetData>
      <sheetData sheetId="16">
        <row r="40">
          <cell r="H40">
            <v>1E-4</v>
          </cell>
        </row>
      </sheetData>
      <sheetData sheetId="17"/>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Union"/>
      <sheetName val="Option 90T trucks"/>
      <sheetName val="Master-Non Union"/>
      <sheetName val="Excavators"/>
      <sheetName val="Off Road Trucks - M&amp;O"/>
      <sheetName val="Off Highway Trucks"/>
      <sheetName val="Off-Road Truck Performance"/>
      <sheetName val="Rolling Resistance"/>
      <sheetName val="Wheel Loaders"/>
      <sheetName val="Dozers"/>
      <sheetName val="Compactors"/>
      <sheetName val="Crushing Plant 1000tph"/>
      <sheetName val="Crushing Plant 500tph"/>
      <sheetName val="Crushing Plant 200tph"/>
      <sheetName val="Crushing Plant 150tph"/>
      <sheetName val="Equip"/>
      <sheetName val="EQUIP (2)"/>
      <sheetName val="Effective Hours"/>
      <sheetName val="Craft Rates"/>
    </sheetNames>
    <sheetDataSet>
      <sheetData sheetId="0">
        <row r="4">
          <cell r="B4">
            <v>1.3</v>
          </cell>
        </row>
        <row r="6">
          <cell r="B6" t="str">
            <v>YES</v>
          </cell>
        </row>
        <row r="7">
          <cell r="B7">
            <v>1.92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Tools"/>
      <sheetName val="Summary"/>
      <sheetName val="Open Pit"/>
      <sheetName val="UG Mine"/>
      <sheetName val="Tailings"/>
      <sheetName val="Rock Pile"/>
      <sheetName val="Chemicals"/>
      <sheetName val="Bldgs &amp; Equip"/>
      <sheetName val="Water Management"/>
      <sheetName val="Water Treatment"/>
      <sheetName val="PostClosure"/>
      <sheetName val="ICM"/>
      <sheetName val="Mobilization"/>
      <sheetName val="Unit_Costs"/>
      <sheetName val="Estimator"/>
    </sheetNames>
    <sheetDataSet>
      <sheetData sheetId="0" refreshError="1"/>
      <sheetData sheetId="1" refreshError="1"/>
      <sheetData sheetId="2" refreshError="1"/>
      <sheetData sheetId="3">
        <row r="63">
          <cell r="H63">
            <v>1E-4</v>
          </cell>
        </row>
      </sheetData>
      <sheetData sheetId="4">
        <row r="42">
          <cell r="H42">
            <v>1E-4</v>
          </cell>
        </row>
      </sheetData>
      <sheetData sheetId="5">
        <row r="78">
          <cell r="H78">
            <v>1E-4</v>
          </cell>
        </row>
      </sheetData>
      <sheetData sheetId="6">
        <row r="63">
          <cell r="H63">
            <v>1E-4</v>
          </cell>
        </row>
      </sheetData>
      <sheetData sheetId="7">
        <row r="51">
          <cell r="H51">
            <v>1E-4</v>
          </cell>
        </row>
      </sheetData>
      <sheetData sheetId="8">
        <row r="57">
          <cell r="H57">
            <v>1E-4</v>
          </cell>
        </row>
      </sheetData>
      <sheetData sheetId="9">
        <row r="57">
          <cell r="H57">
            <v>1E-4</v>
          </cell>
        </row>
      </sheetData>
      <sheetData sheetId="10">
        <row r="31">
          <cell r="H31">
            <v>1E-4</v>
          </cell>
        </row>
      </sheetData>
      <sheetData sheetId="11">
        <row r="30">
          <cell r="H30">
            <v>1E-4</v>
          </cell>
        </row>
        <row r="33">
          <cell r="H33">
            <v>0</v>
          </cell>
        </row>
      </sheetData>
      <sheetData sheetId="12">
        <row r="21">
          <cell r="H21">
            <v>0</v>
          </cell>
        </row>
      </sheetData>
      <sheetData sheetId="13">
        <row r="58">
          <cell r="H58">
            <v>1E-4</v>
          </cell>
        </row>
      </sheetData>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iew"/>
      <sheetName val="BOE"/>
      <sheetName val="SUM_DIS "/>
      <sheetName val="SUM_WBS"/>
      <sheetName val="SUM_PKG"/>
      <sheetName val="E_Det"/>
      <sheetName val="Changes"/>
      <sheetName val="Labour"/>
      <sheetName val="Contingency-DE"/>
      <sheetName val="SOW"/>
      <sheetName val="41"/>
      <sheetName val="42"/>
      <sheetName val="43"/>
      <sheetName val="44"/>
      <sheetName val="45"/>
      <sheetName val="46-Est"/>
      <sheetName val="46-Quote"/>
      <sheetName val="47-OH"/>
      <sheetName val="47-VFD"/>
      <sheetName val="47-Unit Substaion"/>
      <sheetName val="Trend"/>
      <sheetName val="WBS"/>
      <sheetName val="BOE Table"/>
      <sheetName val="Currency"/>
      <sheetName val="CRC"/>
      <sheetName val="AACE"/>
      <sheetName val="Abbrevations"/>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47-OH (2)"/>
      <sheetName val="Review"/>
      <sheetName val="BOE"/>
      <sheetName val="SUM_DIS "/>
      <sheetName val="SUM_WBS"/>
      <sheetName val="SUM_PKG"/>
      <sheetName val="E_Det"/>
      <sheetName val="Changes"/>
      <sheetName val="Labour"/>
      <sheetName val="Contingency-DE"/>
      <sheetName val="SOW"/>
      <sheetName val="41"/>
      <sheetName val="42"/>
      <sheetName val="43"/>
      <sheetName val="44"/>
      <sheetName val="45"/>
      <sheetName val="46-Est"/>
      <sheetName val="46-Quote"/>
      <sheetName val="47-OH"/>
      <sheetName val="47-VFD"/>
      <sheetName val="47-Unit Substaion"/>
      <sheetName val="Trend"/>
      <sheetName val="WBS"/>
      <sheetName val="BOE Table"/>
      <sheetName val="Currency"/>
      <sheetName val="CRC"/>
      <sheetName val="AACE"/>
      <sheetName val="Abbrevations"/>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as.ca/rates/" TargetMode="External"/><Relationship Id="rId2" Type="http://schemas.openxmlformats.org/officeDocument/2006/relationships/hyperlink" Target="https://www.chemanalyst.com/Pricing-data/sodium-metasilicate-pentahydrate-1221" TargetMode="External"/><Relationship Id="rId1" Type="http://schemas.openxmlformats.org/officeDocument/2006/relationships/hyperlink" Target="https://clra.org/2019/08/industrial-subsistence-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neas.ca/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9EE81-0A5F-4FC7-B07B-D7CEA9196BAA}">
  <sheetPr>
    <tabColor rgb="FFFF0000"/>
  </sheetPr>
  <dimension ref="A1:P385"/>
  <sheetViews>
    <sheetView workbookViewId="0"/>
  </sheetViews>
  <sheetFormatPr defaultRowHeight="15" x14ac:dyDescent="0.25"/>
  <cols>
    <col min="1" max="1" width="5.28515625" style="44" customWidth="1"/>
    <col min="2" max="2" width="30.85546875" style="44" customWidth="1"/>
    <col min="3" max="3" width="12.42578125" style="45" customWidth="1"/>
    <col min="4" max="4" width="11" style="45" bestFit="1" customWidth="1"/>
    <col min="5" max="5" width="14.5703125" style="44" customWidth="1"/>
    <col min="6" max="6" width="12.5703125" style="96" bestFit="1" customWidth="1"/>
    <col min="7" max="7" width="12.85546875" style="96" bestFit="1" customWidth="1"/>
    <col min="8" max="8" width="17.28515625" style="96" bestFit="1" customWidth="1"/>
    <col min="9" max="9" width="12.140625" style="97" bestFit="1" customWidth="1"/>
    <col min="10" max="10" width="13.5703125" style="97" customWidth="1"/>
    <col min="11" max="11" width="12.85546875" style="97" bestFit="1" customWidth="1"/>
    <col min="12" max="12" width="24.5703125" style="44" customWidth="1"/>
    <col min="13" max="13" width="62.140625" style="98" customWidth="1"/>
    <col min="14" max="14" width="27.5703125" customWidth="1"/>
  </cols>
  <sheetData>
    <row r="1" spans="1:13" x14ac:dyDescent="0.25">
      <c r="A1" s="31"/>
      <c r="B1" s="32"/>
      <c r="C1" s="33"/>
      <c r="D1" s="33"/>
      <c r="E1" s="32"/>
      <c r="F1" s="115" t="s">
        <v>492</v>
      </c>
      <c r="G1" s="116"/>
      <c r="H1" s="117"/>
      <c r="I1" s="118" t="s">
        <v>493</v>
      </c>
      <c r="J1" s="119"/>
      <c r="K1" s="119"/>
      <c r="L1" s="119"/>
      <c r="M1" s="120"/>
    </row>
    <row r="2" spans="1:13" s="42" customFormat="1" x14ac:dyDescent="0.25">
      <c r="A2" s="34" t="s">
        <v>67</v>
      </c>
      <c r="B2" s="35" t="s">
        <v>68</v>
      </c>
      <c r="C2" s="35" t="s">
        <v>69</v>
      </c>
      <c r="D2" s="35" t="s">
        <v>70</v>
      </c>
      <c r="E2" s="35" t="s">
        <v>74</v>
      </c>
      <c r="F2" s="36" t="s">
        <v>494</v>
      </c>
      <c r="G2" s="36" t="s">
        <v>495</v>
      </c>
      <c r="H2" s="37" t="s">
        <v>496</v>
      </c>
      <c r="I2" s="38" t="s">
        <v>497</v>
      </c>
      <c r="J2" s="39" t="s">
        <v>498</v>
      </c>
      <c r="K2" s="39" t="s">
        <v>499</v>
      </c>
      <c r="L2" s="40" t="s">
        <v>500</v>
      </c>
      <c r="M2" s="41" t="s">
        <v>501</v>
      </c>
    </row>
    <row r="3" spans="1:13" x14ac:dyDescent="0.25">
      <c r="A3" s="43"/>
      <c r="F3" s="46"/>
      <c r="G3" s="46"/>
      <c r="H3" s="47"/>
      <c r="I3" s="48"/>
      <c r="J3" s="49"/>
      <c r="K3" s="49"/>
      <c r="M3" s="50"/>
    </row>
    <row r="4" spans="1:13" x14ac:dyDescent="0.25">
      <c r="A4" s="51" t="s">
        <v>502</v>
      </c>
      <c r="F4" s="46"/>
      <c r="G4" s="46"/>
      <c r="H4" s="47"/>
      <c r="I4" s="48"/>
      <c r="J4" s="49"/>
      <c r="K4" s="49"/>
      <c r="M4" s="50"/>
    </row>
    <row r="5" spans="1:13" ht="26.25" x14ac:dyDescent="0.25">
      <c r="A5" s="51"/>
      <c r="C5" s="45" t="s">
        <v>78</v>
      </c>
      <c r="D5" s="45" t="s">
        <v>79</v>
      </c>
      <c r="E5" s="44" t="s">
        <v>503</v>
      </c>
      <c r="F5" s="46">
        <v>100</v>
      </c>
      <c r="G5" s="46">
        <v>175</v>
      </c>
      <c r="H5" s="47">
        <v>0</v>
      </c>
      <c r="I5" s="48">
        <v>225</v>
      </c>
      <c r="J5" s="49">
        <v>163</v>
      </c>
      <c r="K5" s="49">
        <v>267</v>
      </c>
      <c r="L5" s="44" t="s">
        <v>81</v>
      </c>
      <c r="M5" s="52" t="s">
        <v>82</v>
      </c>
    </row>
    <row r="6" spans="1:13" x14ac:dyDescent="0.25">
      <c r="A6" s="51" t="s">
        <v>83</v>
      </c>
      <c r="F6" s="46"/>
      <c r="G6" s="46"/>
      <c r="H6" s="47"/>
      <c r="I6" s="48"/>
      <c r="J6" s="49"/>
      <c r="K6" s="49"/>
      <c r="M6" s="50"/>
    </row>
    <row r="7" spans="1:13" ht="89.25" x14ac:dyDescent="0.25">
      <c r="A7" s="51"/>
      <c r="B7" s="44" t="s">
        <v>84</v>
      </c>
      <c r="C7" s="45" t="s">
        <v>85</v>
      </c>
      <c r="D7" s="45" t="s">
        <v>86</v>
      </c>
      <c r="E7" s="44" t="s">
        <v>504</v>
      </c>
      <c r="F7" s="46">
        <v>25.6</v>
      </c>
      <c r="G7" s="46">
        <v>51.2</v>
      </c>
      <c r="H7" s="47">
        <v>0</v>
      </c>
      <c r="I7" s="48">
        <v>571</v>
      </c>
      <c r="J7" s="49">
        <v>527</v>
      </c>
      <c r="K7" s="49">
        <v>834</v>
      </c>
      <c r="L7" s="44" t="s">
        <v>88</v>
      </c>
      <c r="M7" s="50" t="s">
        <v>89</v>
      </c>
    </row>
    <row r="8" spans="1:13" ht="28.5" customHeight="1" x14ac:dyDescent="0.25">
      <c r="A8" s="51"/>
      <c r="B8" s="53" t="s">
        <v>90</v>
      </c>
      <c r="C8" s="54" t="s">
        <v>91</v>
      </c>
      <c r="D8" s="54" t="s">
        <v>86</v>
      </c>
      <c r="E8" s="53" t="s">
        <v>504</v>
      </c>
      <c r="F8" s="55"/>
      <c r="G8" s="55"/>
      <c r="H8" s="56"/>
      <c r="I8" s="57">
        <v>30</v>
      </c>
      <c r="J8" s="58">
        <v>20</v>
      </c>
      <c r="K8" s="58">
        <v>40</v>
      </c>
      <c r="L8" s="53" t="s">
        <v>92</v>
      </c>
      <c r="M8" s="59" t="s">
        <v>93</v>
      </c>
    </row>
    <row r="9" spans="1:13" ht="25.5" x14ac:dyDescent="0.25">
      <c r="A9" s="51"/>
      <c r="B9" s="53" t="s">
        <v>94</v>
      </c>
      <c r="C9" s="54" t="s">
        <v>95</v>
      </c>
      <c r="D9" s="54" t="s">
        <v>86</v>
      </c>
      <c r="E9" s="53" t="s">
        <v>504</v>
      </c>
      <c r="F9" s="55"/>
      <c r="G9" s="55"/>
      <c r="H9" s="56"/>
      <c r="I9" s="57">
        <v>69</v>
      </c>
      <c r="J9" s="58">
        <v>43</v>
      </c>
      <c r="K9" s="58">
        <v>94</v>
      </c>
      <c r="L9" s="53" t="s">
        <v>92</v>
      </c>
      <c r="M9" s="59" t="s">
        <v>96</v>
      </c>
    </row>
    <row r="10" spans="1:13" x14ac:dyDescent="0.25">
      <c r="A10" s="51"/>
      <c r="B10" s="53" t="s">
        <v>97</v>
      </c>
      <c r="C10" s="54" t="s">
        <v>98</v>
      </c>
      <c r="D10" s="54" t="s">
        <v>86</v>
      </c>
      <c r="E10" s="53" t="s">
        <v>504</v>
      </c>
      <c r="F10" s="55"/>
      <c r="G10" s="55"/>
      <c r="H10" s="56"/>
      <c r="I10" s="57">
        <v>20</v>
      </c>
      <c r="J10" s="58"/>
      <c r="K10" s="58"/>
      <c r="L10" s="53" t="s">
        <v>92</v>
      </c>
      <c r="M10" s="59" t="s">
        <v>99</v>
      </c>
    </row>
    <row r="11" spans="1:13" x14ac:dyDescent="0.25">
      <c r="A11" s="51"/>
      <c r="B11" s="53" t="s">
        <v>100</v>
      </c>
      <c r="C11" s="54" t="s">
        <v>101</v>
      </c>
      <c r="D11" s="54" t="s">
        <v>86</v>
      </c>
      <c r="E11" s="53" t="s">
        <v>504</v>
      </c>
      <c r="F11" s="55"/>
      <c r="G11" s="55"/>
      <c r="H11" s="56"/>
      <c r="I11" s="57">
        <v>216</v>
      </c>
      <c r="J11" s="58">
        <v>92</v>
      </c>
      <c r="K11" s="58">
        <v>340</v>
      </c>
      <c r="L11" s="53" t="s">
        <v>92</v>
      </c>
      <c r="M11" s="59" t="s">
        <v>102</v>
      </c>
    </row>
    <row r="12" spans="1:13" x14ac:dyDescent="0.25">
      <c r="A12" s="51"/>
      <c r="B12" s="53" t="s">
        <v>103</v>
      </c>
      <c r="C12" s="54" t="s">
        <v>104</v>
      </c>
      <c r="D12" s="54" t="s">
        <v>86</v>
      </c>
      <c r="E12" s="53" t="s">
        <v>504</v>
      </c>
      <c r="F12" s="55"/>
      <c r="G12" s="55"/>
      <c r="H12" s="56"/>
      <c r="I12" s="57">
        <v>68.003200000000007</v>
      </c>
      <c r="J12" s="58"/>
      <c r="K12" s="58"/>
      <c r="L12" s="53" t="s">
        <v>92</v>
      </c>
      <c r="M12" s="59" t="s">
        <v>105</v>
      </c>
    </row>
    <row r="13" spans="1:13" x14ac:dyDescent="0.25">
      <c r="A13" s="51"/>
      <c r="B13" s="53" t="s">
        <v>106</v>
      </c>
      <c r="C13" s="54" t="s">
        <v>107</v>
      </c>
      <c r="D13" s="54" t="s">
        <v>108</v>
      </c>
      <c r="E13" s="53" t="s">
        <v>504</v>
      </c>
      <c r="F13" s="55"/>
      <c r="G13" s="55"/>
      <c r="H13" s="56"/>
      <c r="I13" s="57">
        <v>301</v>
      </c>
      <c r="J13" s="58">
        <v>87</v>
      </c>
      <c r="K13" s="58">
        <v>514</v>
      </c>
      <c r="L13" s="53" t="s">
        <v>92</v>
      </c>
      <c r="M13" s="59" t="s">
        <v>109</v>
      </c>
    </row>
    <row r="14" spans="1:13" x14ac:dyDescent="0.25">
      <c r="A14" s="51" t="s">
        <v>110</v>
      </c>
      <c r="F14" s="46"/>
      <c r="G14" s="46"/>
      <c r="H14" s="47"/>
      <c r="I14" s="48"/>
      <c r="J14" s="49"/>
      <c r="K14" s="49"/>
      <c r="M14" s="50"/>
    </row>
    <row r="15" spans="1:13" ht="38.25" x14ac:dyDescent="0.25">
      <c r="A15" s="51"/>
      <c r="B15" s="44" t="s">
        <v>111</v>
      </c>
      <c r="C15" s="45" t="s">
        <v>112</v>
      </c>
      <c r="D15" s="54" t="s">
        <v>108</v>
      </c>
      <c r="E15" s="44" t="s">
        <v>504</v>
      </c>
      <c r="F15" s="46">
        <v>27.5</v>
      </c>
      <c r="G15" s="46">
        <v>41</v>
      </c>
      <c r="H15" s="47">
        <v>0</v>
      </c>
      <c r="I15" s="48">
        <v>83</v>
      </c>
      <c r="J15" s="49"/>
      <c r="K15" s="49"/>
      <c r="L15" s="44" t="s">
        <v>88</v>
      </c>
      <c r="M15" s="50" t="s">
        <v>113</v>
      </c>
    </row>
    <row r="16" spans="1:13" ht="38.25" x14ac:dyDescent="0.25">
      <c r="A16" s="51"/>
      <c r="B16" s="44" t="s">
        <v>114</v>
      </c>
      <c r="C16" s="45" t="s">
        <v>115</v>
      </c>
      <c r="D16" s="54" t="s">
        <v>108</v>
      </c>
      <c r="E16" s="44" t="s">
        <v>504</v>
      </c>
      <c r="F16" s="46">
        <v>40</v>
      </c>
      <c r="G16" s="46">
        <v>65</v>
      </c>
      <c r="H16" s="47">
        <v>6</v>
      </c>
      <c r="I16" s="48">
        <v>93</v>
      </c>
      <c r="J16" s="49"/>
      <c r="K16" s="49"/>
      <c r="L16" s="44" t="s">
        <v>88</v>
      </c>
      <c r="M16" s="50" t="s">
        <v>113</v>
      </c>
    </row>
    <row r="17" spans="1:13" ht="38.25" x14ac:dyDescent="0.25">
      <c r="A17" s="51"/>
      <c r="B17" s="44" t="s">
        <v>116</v>
      </c>
      <c r="C17" s="45" t="s">
        <v>117</v>
      </c>
      <c r="D17" s="54" t="s">
        <v>108</v>
      </c>
      <c r="E17" s="44" t="s">
        <v>504</v>
      </c>
      <c r="F17" s="46">
        <v>45</v>
      </c>
      <c r="G17" s="46">
        <v>65</v>
      </c>
      <c r="H17" s="47">
        <v>0</v>
      </c>
      <c r="I17" s="48">
        <v>81</v>
      </c>
      <c r="J17" s="49"/>
      <c r="K17" s="49"/>
      <c r="L17" s="44" t="s">
        <v>88</v>
      </c>
      <c r="M17" s="50" t="s">
        <v>113</v>
      </c>
    </row>
    <row r="18" spans="1:13" ht="30" customHeight="1" x14ac:dyDescent="0.25">
      <c r="A18" s="51"/>
      <c r="B18" s="44" t="s">
        <v>118</v>
      </c>
      <c r="C18" s="45" t="s">
        <v>119</v>
      </c>
      <c r="D18" s="54" t="s">
        <v>120</v>
      </c>
      <c r="E18" s="44" t="s">
        <v>504</v>
      </c>
      <c r="F18" s="46">
        <v>67</v>
      </c>
      <c r="G18" s="46">
        <v>100</v>
      </c>
      <c r="H18" s="47">
        <v>0</v>
      </c>
      <c r="I18" s="48">
        <v>250</v>
      </c>
      <c r="J18" s="49"/>
      <c r="K18" s="49"/>
      <c r="L18" s="44" t="s">
        <v>92</v>
      </c>
      <c r="M18" s="50" t="s">
        <v>121</v>
      </c>
    </row>
    <row r="19" spans="1:13" x14ac:dyDescent="0.25">
      <c r="A19" s="51" t="s">
        <v>122</v>
      </c>
      <c r="F19" s="46"/>
      <c r="G19" s="46"/>
      <c r="H19" s="47"/>
      <c r="I19" s="48"/>
      <c r="J19" s="49"/>
      <c r="K19" s="49"/>
      <c r="M19" s="50"/>
    </row>
    <row r="20" spans="1:13" x14ac:dyDescent="0.25">
      <c r="A20" s="51"/>
      <c r="B20" s="44" t="s">
        <v>505</v>
      </c>
      <c r="C20" s="45" t="s">
        <v>506</v>
      </c>
      <c r="D20" s="45" t="s">
        <v>108</v>
      </c>
      <c r="E20" s="44" t="s">
        <v>504</v>
      </c>
      <c r="F20" s="46">
        <v>426.5</v>
      </c>
      <c r="G20" s="46">
        <v>639.75</v>
      </c>
      <c r="H20" s="47">
        <v>0</v>
      </c>
      <c r="I20" s="48" t="s">
        <v>507</v>
      </c>
      <c r="J20" s="49"/>
      <c r="K20" s="49"/>
      <c r="M20" s="50" t="s">
        <v>508</v>
      </c>
    </row>
    <row r="21" spans="1:13" x14ac:dyDescent="0.25">
      <c r="A21" s="51"/>
      <c r="B21" s="44" t="s">
        <v>509</v>
      </c>
      <c r="C21" s="45" t="s">
        <v>510</v>
      </c>
      <c r="D21" s="45" t="s">
        <v>108</v>
      </c>
      <c r="E21" s="44" t="s">
        <v>504</v>
      </c>
      <c r="F21" s="46">
        <v>353.5</v>
      </c>
      <c r="G21" s="46">
        <v>530.25</v>
      </c>
      <c r="H21" s="47">
        <v>2130</v>
      </c>
      <c r="I21" s="48" t="s">
        <v>507</v>
      </c>
      <c r="J21" s="49"/>
      <c r="K21" s="49"/>
      <c r="M21" s="50" t="s">
        <v>508</v>
      </c>
    </row>
    <row r="22" spans="1:13" ht="25.5" x14ac:dyDescent="0.25">
      <c r="A22" s="51"/>
      <c r="B22" s="53" t="s">
        <v>123</v>
      </c>
      <c r="C22" s="54" t="s">
        <v>124</v>
      </c>
      <c r="D22" s="54" t="s">
        <v>108</v>
      </c>
      <c r="E22" s="53" t="s">
        <v>511</v>
      </c>
      <c r="F22" s="55"/>
      <c r="G22" s="55"/>
      <c r="H22" s="56"/>
      <c r="I22" s="60">
        <v>920</v>
      </c>
      <c r="J22" s="61"/>
      <c r="K22" s="61"/>
      <c r="L22" s="53" t="s">
        <v>126</v>
      </c>
      <c r="M22" s="59" t="s">
        <v>127</v>
      </c>
    </row>
    <row r="23" spans="1:13" ht="25.5" x14ac:dyDescent="0.25">
      <c r="A23" s="51"/>
      <c r="B23" s="53" t="s">
        <v>128</v>
      </c>
      <c r="C23" s="54" t="s">
        <v>129</v>
      </c>
      <c r="D23" s="54" t="s">
        <v>108</v>
      </c>
      <c r="E23" s="53" t="s">
        <v>511</v>
      </c>
      <c r="F23" s="55"/>
      <c r="G23" s="55"/>
      <c r="H23" s="56"/>
      <c r="I23" s="60">
        <v>1620</v>
      </c>
      <c r="J23" s="61"/>
      <c r="K23" s="61"/>
      <c r="L23" s="53" t="s">
        <v>126</v>
      </c>
      <c r="M23" s="59" t="s">
        <v>127</v>
      </c>
    </row>
    <row r="24" spans="1:13" ht="25.5" x14ac:dyDescent="0.25">
      <c r="A24" s="51"/>
      <c r="B24" s="53" t="s">
        <v>130</v>
      </c>
      <c r="C24" s="54" t="s">
        <v>131</v>
      </c>
      <c r="D24" s="54" t="s">
        <v>108</v>
      </c>
      <c r="E24" s="53" t="s">
        <v>511</v>
      </c>
      <c r="F24" s="55"/>
      <c r="G24" s="55"/>
      <c r="H24" s="56"/>
      <c r="I24" s="60">
        <v>5380</v>
      </c>
      <c r="J24" s="61"/>
      <c r="K24" s="61"/>
      <c r="L24" s="53" t="s">
        <v>126</v>
      </c>
      <c r="M24" s="59" t="s">
        <v>127</v>
      </c>
    </row>
    <row r="25" spans="1:13" ht="25.5" x14ac:dyDescent="0.25">
      <c r="A25" s="51"/>
      <c r="B25" s="53" t="s">
        <v>132</v>
      </c>
      <c r="C25" s="54" t="s">
        <v>133</v>
      </c>
      <c r="D25" s="54" t="s">
        <v>108</v>
      </c>
      <c r="E25" s="53" t="s">
        <v>511</v>
      </c>
      <c r="F25" s="55"/>
      <c r="G25" s="55"/>
      <c r="H25" s="56"/>
      <c r="I25" s="60">
        <v>3260</v>
      </c>
      <c r="J25" s="61"/>
      <c r="K25" s="61"/>
      <c r="L25" s="53" t="s">
        <v>126</v>
      </c>
      <c r="M25" s="59" t="s">
        <v>127</v>
      </c>
    </row>
    <row r="26" spans="1:13" ht="25.5" x14ac:dyDescent="0.25">
      <c r="A26" s="51"/>
      <c r="B26" s="53" t="s">
        <v>134</v>
      </c>
      <c r="C26" s="54" t="s">
        <v>135</v>
      </c>
      <c r="D26" s="54" t="s">
        <v>108</v>
      </c>
      <c r="E26" s="53" t="s">
        <v>511</v>
      </c>
      <c r="F26" s="55"/>
      <c r="G26" s="55"/>
      <c r="H26" s="56"/>
      <c r="I26" s="60">
        <v>1920</v>
      </c>
      <c r="J26" s="61"/>
      <c r="K26" s="61"/>
      <c r="L26" s="53" t="s">
        <v>126</v>
      </c>
      <c r="M26" s="59" t="s">
        <v>127</v>
      </c>
    </row>
    <row r="27" spans="1:13" ht="25.5" x14ac:dyDescent="0.25">
      <c r="A27" s="51"/>
      <c r="B27" s="53" t="s">
        <v>136</v>
      </c>
      <c r="C27" s="54" t="s">
        <v>137</v>
      </c>
      <c r="D27" s="54" t="s">
        <v>108</v>
      </c>
      <c r="E27" s="53" t="s">
        <v>511</v>
      </c>
      <c r="F27" s="55"/>
      <c r="G27" s="55"/>
      <c r="H27" s="56"/>
      <c r="I27" s="60">
        <v>900</v>
      </c>
      <c r="J27" s="61"/>
      <c r="K27" s="61"/>
      <c r="L27" s="53" t="s">
        <v>126</v>
      </c>
      <c r="M27" s="59" t="s">
        <v>127</v>
      </c>
    </row>
    <row r="28" spans="1:13" x14ac:dyDescent="0.25">
      <c r="A28" s="51"/>
      <c r="B28" s="53" t="s">
        <v>138</v>
      </c>
      <c r="C28" s="54" t="s">
        <v>139</v>
      </c>
      <c r="D28" s="54" t="s">
        <v>140</v>
      </c>
      <c r="E28" s="53" t="s">
        <v>511</v>
      </c>
      <c r="F28" s="55"/>
      <c r="G28" s="55"/>
      <c r="H28" s="56"/>
      <c r="I28" s="57">
        <v>3.73</v>
      </c>
      <c r="J28" s="61"/>
      <c r="K28" s="61"/>
      <c r="L28" s="53" t="s">
        <v>126</v>
      </c>
      <c r="M28" s="59" t="s">
        <v>141</v>
      </c>
    </row>
    <row r="29" spans="1:13" x14ac:dyDescent="0.25">
      <c r="A29" s="51"/>
      <c r="F29" s="46"/>
      <c r="G29" s="46"/>
      <c r="H29" s="47"/>
      <c r="I29" s="48"/>
      <c r="J29" s="49"/>
      <c r="K29" s="49"/>
      <c r="M29" s="50"/>
    </row>
    <row r="30" spans="1:13" x14ac:dyDescent="0.25">
      <c r="A30" s="51" t="s">
        <v>142</v>
      </c>
      <c r="F30" s="46"/>
      <c r="G30" s="46"/>
      <c r="H30" s="47"/>
      <c r="I30" s="48"/>
      <c r="J30" s="49"/>
      <c r="K30" s="49"/>
      <c r="M30" s="50"/>
    </row>
    <row r="31" spans="1:13" ht="63.75" x14ac:dyDescent="0.25">
      <c r="A31" s="51"/>
      <c r="B31" s="44" t="s">
        <v>143</v>
      </c>
      <c r="C31" s="45" t="s">
        <v>144</v>
      </c>
      <c r="D31" s="45" t="s">
        <v>145</v>
      </c>
      <c r="E31" s="44" t="s">
        <v>512</v>
      </c>
      <c r="F31" s="46">
        <v>7500</v>
      </c>
      <c r="G31" s="46">
        <v>0</v>
      </c>
      <c r="H31" s="47">
        <v>0</v>
      </c>
      <c r="I31" s="62">
        <v>12000</v>
      </c>
      <c r="J31" s="63"/>
      <c r="K31" s="63"/>
      <c r="L31" s="44" t="s">
        <v>161</v>
      </c>
      <c r="M31" s="50" t="s">
        <v>513</v>
      </c>
    </row>
    <row r="32" spans="1:13" ht="191.25" x14ac:dyDescent="0.25">
      <c r="A32" s="51"/>
      <c r="B32" s="44" t="s">
        <v>514</v>
      </c>
      <c r="C32" s="45" t="s">
        <v>147</v>
      </c>
      <c r="D32" s="45" t="s">
        <v>145</v>
      </c>
      <c r="E32" s="44" t="s">
        <v>512</v>
      </c>
      <c r="F32" s="46">
        <v>50000</v>
      </c>
      <c r="G32" s="46">
        <v>0</v>
      </c>
      <c r="H32" s="47">
        <v>0</v>
      </c>
      <c r="I32" s="62">
        <v>93000</v>
      </c>
      <c r="J32" s="63"/>
      <c r="K32" s="63"/>
      <c r="L32" s="44" t="s">
        <v>161</v>
      </c>
      <c r="M32" s="50" t="s">
        <v>515</v>
      </c>
    </row>
    <row r="33" spans="1:13" x14ac:dyDescent="0.25">
      <c r="A33" s="51"/>
      <c r="B33" s="44" t="s">
        <v>148</v>
      </c>
      <c r="C33" s="45" t="s">
        <v>149</v>
      </c>
      <c r="D33" s="45" t="s">
        <v>108</v>
      </c>
      <c r="E33" s="44" t="s">
        <v>512</v>
      </c>
      <c r="F33" s="46">
        <v>47</v>
      </c>
      <c r="G33" s="46">
        <v>146</v>
      </c>
      <c r="H33" s="47">
        <v>0</v>
      </c>
      <c r="I33" s="64"/>
      <c r="J33" s="65"/>
      <c r="K33" s="65"/>
      <c r="L33" s="44" t="s">
        <v>512</v>
      </c>
      <c r="M33" s="50" t="s">
        <v>516</v>
      </c>
    </row>
    <row r="34" spans="1:13" x14ac:dyDescent="0.25">
      <c r="A34" s="51" t="s">
        <v>150</v>
      </c>
      <c r="F34" s="46"/>
      <c r="G34" s="46"/>
      <c r="H34" s="47"/>
      <c r="I34" s="48"/>
      <c r="J34" s="49"/>
      <c r="K34" s="49"/>
      <c r="M34" s="50"/>
    </row>
    <row r="35" spans="1:13" x14ac:dyDescent="0.25">
      <c r="A35" s="51"/>
      <c r="B35" s="44" t="s">
        <v>151</v>
      </c>
      <c r="C35" s="45" t="s">
        <v>152</v>
      </c>
      <c r="D35" s="45" t="s">
        <v>108</v>
      </c>
      <c r="E35" s="44" t="s">
        <v>517</v>
      </c>
      <c r="F35" s="46">
        <v>1.05</v>
      </c>
      <c r="G35" s="46">
        <v>2.4</v>
      </c>
      <c r="H35" s="47">
        <v>0</v>
      </c>
      <c r="I35" s="48">
        <v>27.907300328330205</v>
      </c>
      <c r="J35" s="49"/>
      <c r="K35" s="49"/>
      <c r="L35" s="44" t="s">
        <v>154</v>
      </c>
      <c r="M35" s="50" t="s">
        <v>155</v>
      </c>
    </row>
    <row r="36" spans="1:13" x14ac:dyDescent="0.25">
      <c r="A36" s="51"/>
      <c r="B36" s="44" t="s">
        <v>156</v>
      </c>
      <c r="C36" s="45" t="s">
        <v>157</v>
      </c>
      <c r="D36" s="45" t="s">
        <v>108</v>
      </c>
      <c r="E36" s="44" t="s">
        <v>517</v>
      </c>
      <c r="F36" s="46">
        <v>0.95</v>
      </c>
      <c r="G36" s="46">
        <v>3.8</v>
      </c>
      <c r="H36" s="47">
        <v>0</v>
      </c>
      <c r="I36" s="48">
        <v>19.725506634147919</v>
      </c>
      <c r="J36" s="49"/>
      <c r="K36" s="49"/>
      <c r="L36" s="44" t="s">
        <v>154</v>
      </c>
      <c r="M36" s="50" t="s">
        <v>158</v>
      </c>
    </row>
    <row r="37" spans="1:13" x14ac:dyDescent="0.25">
      <c r="A37" s="51"/>
      <c r="F37" s="46"/>
      <c r="G37" s="46"/>
      <c r="H37" s="47"/>
      <c r="I37" s="48"/>
      <c r="J37" s="49"/>
      <c r="K37" s="49"/>
      <c r="M37" s="50"/>
    </row>
    <row r="38" spans="1:13" x14ac:dyDescent="0.25">
      <c r="A38" s="66" t="s">
        <v>518</v>
      </c>
      <c r="B38" s="53"/>
      <c r="C38" s="54" t="s">
        <v>160</v>
      </c>
      <c r="D38" s="54" t="s">
        <v>108</v>
      </c>
      <c r="E38" s="53"/>
      <c r="F38" s="55"/>
      <c r="G38" s="55"/>
      <c r="H38" s="56"/>
      <c r="I38" s="57">
        <v>6.21</v>
      </c>
      <c r="J38" s="58"/>
      <c r="K38" s="58"/>
      <c r="L38" s="53" t="s">
        <v>154</v>
      </c>
      <c r="M38" s="59"/>
    </row>
    <row r="39" spans="1:13" x14ac:dyDescent="0.25">
      <c r="A39" s="51"/>
      <c r="F39" s="46"/>
      <c r="G39" s="46"/>
      <c r="H39" s="47"/>
      <c r="I39" s="48"/>
      <c r="J39" s="49"/>
      <c r="K39" s="49"/>
      <c r="M39" s="50"/>
    </row>
    <row r="40" spans="1:13" x14ac:dyDescent="0.25">
      <c r="A40" s="66" t="s">
        <v>162</v>
      </c>
      <c r="B40" s="53"/>
      <c r="C40" s="54" t="s">
        <v>163</v>
      </c>
      <c r="D40" s="54" t="s">
        <v>108</v>
      </c>
      <c r="E40" s="53"/>
      <c r="F40" s="55"/>
      <c r="G40" s="55"/>
      <c r="H40" s="56"/>
      <c r="I40" s="57">
        <v>25.82</v>
      </c>
      <c r="J40" s="58"/>
      <c r="K40" s="58"/>
      <c r="L40" s="53" t="s">
        <v>154</v>
      </c>
      <c r="M40" s="59"/>
    </row>
    <row r="41" spans="1:13" x14ac:dyDescent="0.25">
      <c r="A41" s="51"/>
      <c r="F41" s="46"/>
      <c r="G41" s="46"/>
      <c r="H41" s="47"/>
      <c r="I41" s="48"/>
      <c r="J41" s="49"/>
      <c r="K41" s="49"/>
      <c r="M41" s="50"/>
    </row>
    <row r="42" spans="1:13" x14ac:dyDescent="0.25">
      <c r="A42" s="51" t="s">
        <v>519</v>
      </c>
      <c r="F42" s="46"/>
      <c r="G42" s="46"/>
      <c r="H42" s="47"/>
      <c r="I42" s="48"/>
      <c r="J42" s="49"/>
      <c r="K42" s="49"/>
      <c r="M42" s="50"/>
    </row>
    <row r="43" spans="1:13" x14ac:dyDescent="0.25">
      <c r="A43" s="51"/>
      <c r="F43" s="46"/>
      <c r="G43" s="46"/>
      <c r="H43" s="47"/>
      <c r="I43" s="48"/>
      <c r="J43" s="49"/>
      <c r="K43" s="49"/>
      <c r="M43" s="50"/>
    </row>
    <row r="44" spans="1:13" x14ac:dyDescent="0.25">
      <c r="A44" s="51"/>
      <c r="B44" s="67" t="s">
        <v>520</v>
      </c>
      <c r="F44" s="46"/>
      <c r="G44" s="46"/>
      <c r="H44" s="47"/>
      <c r="I44" s="48"/>
      <c r="J44" s="49"/>
      <c r="K44" s="49"/>
      <c r="M44" s="50"/>
    </row>
    <row r="45" spans="1:13" x14ac:dyDescent="0.25">
      <c r="A45" s="51"/>
      <c r="B45" s="44" t="s">
        <v>521</v>
      </c>
      <c r="C45" s="45" t="s">
        <v>168</v>
      </c>
      <c r="D45" s="45" t="s">
        <v>108</v>
      </c>
      <c r="E45" s="44" t="s">
        <v>517</v>
      </c>
      <c r="F45" s="46">
        <v>11.4</v>
      </c>
      <c r="G45" s="46">
        <v>17.05</v>
      </c>
      <c r="H45" s="47">
        <v>0</v>
      </c>
      <c r="I45" s="48">
        <v>29</v>
      </c>
      <c r="J45" s="49">
        <v>24</v>
      </c>
      <c r="K45" s="49">
        <v>40</v>
      </c>
      <c r="L45" s="44" t="s">
        <v>154</v>
      </c>
      <c r="M45" s="50"/>
    </row>
    <row r="46" spans="1:13" ht="24" customHeight="1" x14ac:dyDescent="0.25">
      <c r="A46" s="51"/>
      <c r="B46" s="53" t="s">
        <v>522</v>
      </c>
      <c r="C46" s="54" t="s">
        <v>523</v>
      </c>
      <c r="D46" s="54" t="s">
        <v>108</v>
      </c>
      <c r="E46" s="53" t="s">
        <v>517</v>
      </c>
      <c r="F46" s="55"/>
      <c r="G46" s="55"/>
      <c r="H46" s="56"/>
      <c r="I46" s="57">
        <v>23.436587976074378</v>
      </c>
      <c r="J46" s="58"/>
      <c r="K46" s="58"/>
      <c r="L46" s="53" t="s">
        <v>154</v>
      </c>
      <c r="M46" s="59" t="s">
        <v>524</v>
      </c>
    </row>
    <row r="47" spans="1:13" ht="11.1" customHeight="1" x14ac:dyDescent="0.25">
      <c r="A47" s="51"/>
      <c r="B47" s="53" t="s">
        <v>525</v>
      </c>
      <c r="C47" s="54" t="s">
        <v>526</v>
      </c>
      <c r="D47" s="54" t="s">
        <v>108</v>
      </c>
      <c r="E47" s="53" t="s">
        <v>517</v>
      </c>
      <c r="F47" s="55"/>
      <c r="G47" s="55"/>
      <c r="H47" s="56"/>
      <c r="I47" s="57">
        <v>28.892504103185161</v>
      </c>
      <c r="J47" s="58"/>
      <c r="K47" s="58"/>
      <c r="L47" s="53" t="s">
        <v>154</v>
      </c>
      <c r="M47" s="59" t="s">
        <v>527</v>
      </c>
    </row>
    <row r="48" spans="1:13" x14ac:dyDescent="0.25">
      <c r="A48" s="51"/>
      <c r="B48" s="53" t="s">
        <v>528</v>
      </c>
      <c r="C48" s="54" t="s">
        <v>529</v>
      </c>
      <c r="D48" s="54" t="s">
        <v>108</v>
      </c>
      <c r="E48" s="53" t="s">
        <v>517</v>
      </c>
      <c r="F48" s="55"/>
      <c r="G48" s="55"/>
      <c r="H48" s="56"/>
      <c r="I48" s="57">
        <v>39.47767268467156</v>
      </c>
      <c r="J48" s="58"/>
      <c r="K48" s="58"/>
      <c r="L48" s="53" t="s">
        <v>154</v>
      </c>
      <c r="M48" s="59" t="s">
        <v>530</v>
      </c>
    </row>
    <row r="49" spans="1:13" x14ac:dyDescent="0.25">
      <c r="A49" s="51"/>
      <c r="B49" s="44" t="s">
        <v>531</v>
      </c>
      <c r="C49" s="45" t="s">
        <v>170</v>
      </c>
      <c r="D49" s="45" t="s">
        <v>108</v>
      </c>
      <c r="E49" s="44" t="s">
        <v>517</v>
      </c>
      <c r="F49" s="46">
        <v>12.05</v>
      </c>
      <c r="G49" s="46">
        <v>17.8</v>
      </c>
      <c r="H49" s="47">
        <v>0</v>
      </c>
      <c r="I49" s="48">
        <v>88</v>
      </c>
      <c r="J49" s="49">
        <v>61</v>
      </c>
      <c r="K49" s="49">
        <v>101</v>
      </c>
      <c r="L49" s="44" t="s">
        <v>154</v>
      </c>
      <c r="M49" s="50"/>
    </row>
    <row r="50" spans="1:13" x14ac:dyDescent="0.25">
      <c r="A50" s="51"/>
      <c r="B50" s="53" t="s">
        <v>532</v>
      </c>
      <c r="C50" s="54" t="s">
        <v>533</v>
      </c>
      <c r="D50" s="54" t="s">
        <v>108</v>
      </c>
      <c r="E50" s="53" t="s">
        <v>517</v>
      </c>
      <c r="F50" s="55"/>
      <c r="G50" s="55"/>
      <c r="H50" s="56"/>
      <c r="I50" s="57">
        <v>60.916853158735407</v>
      </c>
      <c r="J50" s="58"/>
      <c r="K50" s="58"/>
      <c r="L50" s="53" t="s">
        <v>154</v>
      </c>
      <c r="M50" s="59" t="s">
        <v>534</v>
      </c>
    </row>
    <row r="51" spans="1:13" x14ac:dyDescent="0.25">
      <c r="A51" s="51"/>
      <c r="B51" s="53" t="s">
        <v>535</v>
      </c>
      <c r="C51" s="54" t="s">
        <v>536</v>
      </c>
      <c r="D51" s="54" t="s">
        <v>108</v>
      </c>
      <c r="E51" s="53" t="s">
        <v>517</v>
      </c>
      <c r="F51" s="55"/>
      <c r="G51" s="55"/>
      <c r="H51" s="56"/>
      <c r="I51" s="57">
        <v>87.809608424966143</v>
      </c>
      <c r="J51" s="58"/>
      <c r="K51" s="58"/>
      <c r="L51" s="53" t="s">
        <v>154</v>
      </c>
      <c r="M51" s="59" t="s">
        <v>537</v>
      </c>
    </row>
    <row r="52" spans="1:13" x14ac:dyDescent="0.25">
      <c r="A52" s="51"/>
      <c r="B52" s="53" t="s">
        <v>538</v>
      </c>
      <c r="C52" s="54" t="s">
        <v>539</v>
      </c>
      <c r="D52" s="54" t="s">
        <v>108</v>
      </c>
      <c r="E52" s="53" t="s">
        <v>517</v>
      </c>
      <c r="F52" s="55"/>
      <c r="G52" s="55"/>
      <c r="H52" s="56"/>
      <c r="I52" s="57">
        <v>100.87</v>
      </c>
      <c r="J52" s="58"/>
      <c r="K52" s="58"/>
      <c r="L52" s="53" t="s">
        <v>154</v>
      </c>
      <c r="M52" s="59" t="s">
        <v>540</v>
      </c>
    </row>
    <row r="53" spans="1:13" x14ac:dyDescent="0.25">
      <c r="A53" s="51"/>
      <c r="B53" s="44" t="s">
        <v>169</v>
      </c>
      <c r="C53" s="45" t="s">
        <v>541</v>
      </c>
      <c r="D53" s="45" t="s">
        <v>108</v>
      </c>
      <c r="E53" s="44" t="s">
        <v>517</v>
      </c>
      <c r="F53" s="46">
        <v>12.05</v>
      </c>
      <c r="G53" s="46">
        <v>17.8</v>
      </c>
      <c r="H53" s="47">
        <v>0</v>
      </c>
      <c r="I53" s="48">
        <v>30</v>
      </c>
      <c r="J53" s="49">
        <v>25</v>
      </c>
      <c r="K53" s="49">
        <v>41</v>
      </c>
      <c r="L53" s="44" t="s">
        <v>154</v>
      </c>
      <c r="M53" s="50"/>
    </row>
    <row r="54" spans="1:13" x14ac:dyDescent="0.25">
      <c r="A54" s="51"/>
      <c r="B54" s="53" t="s">
        <v>542</v>
      </c>
      <c r="C54" s="54" t="s">
        <v>543</v>
      </c>
      <c r="D54" s="54" t="s">
        <v>108</v>
      </c>
      <c r="E54" s="53" t="s">
        <v>517</v>
      </c>
      <c r="F54" s="55"/>
      <c r="G54" s="55"/>
      <c r="H54" s="56"/>
      <c r="I54" s="57">
        <v>24.208233669649374</v>
      </c>
      <c r="J54" s="58"/>
      <c r="K54" s="58"/>
      <c r="L54" s="53" t="s">
        <v>154</v>
      </c>
      <c r="M54" s="59" t="s">
        <v>524</v>
      </c>
    </row>
    <row r="55" spans="1:13" x14ac:dyDescent="0.25">
      <c r="A55" s="51"/>
      <c r="B55" s="53" t="s">
        <v>544</v>
      </c>
      <c r="C55" s="54" t="s">
        <v>545</v>
      </c>
      <c r="D55" s="54" t="s">
        <v>108</v>
      </c>
      <c r="E55" s="53" t="s">
        <v>517</v>
      </c>
      <c r="F55" s="55"/>
      <c r="G55" s="55"/>
      <c r="H55" s="56"/>
      <c r="I55" s="57">
        <v>29.857061220153913</v>
      </c>
      <c r="J55" s="58"/>
      <c r="K55" s="58"/>
      <c r="L55" s="53" t="s">
        <v>154</v>
      </c>
      <c r="M55" s="59" t="s">
        <v>527</v>
      </c>
    </row>
    <row r="56" spans="1:13" x14ac:dyDescent="0.25">
      <c r="A56" s="51"/>
      <c r="B56" s="53" t="s">
        <v>546</v>
      </c>
      <c r="C56" s="54" t="s">
        <v>547</v>
      </c>
      <c r="D56" s="54" t="s">
        <v>108</v>
      </c>
      <c r="E56" s="53" t="s">
        <v>517</v>
      </c>
      <c r="F56" s="55"/>
      <c r="G56" s="55"/>
      <c r="H56" s="56"/>
      <c r="I56" s="57">
        <v>40.892356456225727</v>
      </c>
      <c r="J56" s="58"/>
      <c r="K56" s="58"/>
      <c r="L56" s="53" t="s">
        <v>154</v>
      </c>
      <c r="M56" s="59" t="s">
        <v>548</v>
      </c>
    </row>
    <row r="57" spans="1:13" x14ac:dyDescent="0.25">
      <c r="A57" s="51"/>
      <c r="B57" s="44" t="s">
        <v>549</v>
      </c>
      <c r="C57" s="45" t="s">
        <v>550</v>
      </c>
      <c r="D57" s="45" t="s">
        <v>108</v>
      </c>
      <c r="E57" s="44" t="s">
        <v>517</v>
      </c>
      <c r="F57" s="46">
        <v>12.5</v>
      </c>
      <c r="G57" s="46">
        <v>30.75</v>
      </c>
      <c r="H57" s="47"/>
      <c r="I57" s="48">
        <v>92</v>
      </c>
      <c r="J57" s="49">
        <v>67</v>
      </c>
      <c r="K57" s="49">
        <v>105</v>
      </c>
      <c r="L57" s="44" t="s">
        <v>154</v>
      </c>
      <c r="M57" s="50"/>
    </row>
    <row r="58" spans="1:13" x14ac:dyDescent="0.25">
      <c r="A58" s="51"/>
      <c r="B58" s="53" t="s">
        <v>551</v>
      </c>
      <c r="C58" s="54" t="s">
        <v>552</v>
      </c>
      <c r="D58" s="54" t="s">
        <v>108</v>
      </c>
      <c r="E58" s="53" t="s">
        <v>517</v>
      </c>
      <c r="F58" s="55"/>
      <c r="G58" s="55"/>
      <c r="H58" s="56"/>
      <c r="I58" s="57">
        <v>66.17466427516041</v>
      </c>
      <c r="J58" s="58"/>
      <c r="K58" s="58"/>
      <c r="L58" s="53" t="s">
        <v>154</v>
      </c>
      <c r="M58" s="59" t="s">
        <v>534</v>
      </c>
    </row>
    <row r="59" spans="1:13" x14ac:dyDescent="0.25">
      <c r="A59" s="51"/>
      <c r="B59" s="53" t="s">
        <v>553</v>
      </c>
      <c r="C59" s="54" t="s">
        <v>554</v>
      </c>
      <c r="D59" s="54" t="s">
        <v>108</v>
      </c>
      <c r="E59" s="53" t="s">
        <v>517</v>
      </c>
      <c r="F59" s="55"/>
      <c r="G59" s="55"/>
      <c r="H59" s="56"/>
      <c r="I59" s="57">
        <v>91.024798814861967</v>
      </c>
      <c r="J59" s="58"/>
      <c r="K59" s="58"/>
      <c r="L59" s="53" t="s">
        <v>154</v>
      </c>
      <c r="M59" s="59" t="s">
        <v>537</v>
      </c>
    </row>
    <row r="60" spans="1:13" x14ac:dyDescent="0.25">
      <c r="A60" s="51"/>
      <c r="B60" s="53" t="s">
        <v>555</v>
      </c>
      <c r="C60" s="54" t="s">
        <v>556</v>
      </c>
      <c r="D60" s="54" t="s">
        <v>108</v>
      </c>
      <c r="E60" s="53" t="s">
        <v>517</v>
      </c>
      <c r="F60" s="55"/>
      <c r="G60" s="55"/>
      <c r="H60" s="56"/>
      <c r="I60" s="57">
        <v>104.5951666252399</v>
      </c>
      <c r="J60" s="58"/>
      <c r="K60" s="58"/>
      <c r="L60" s="53" t="s">
        <v>154</v>
      </c>
      <c r="M60" s="59" t="s">
        <v>540</v>
      </c>
    </row>
    <row r="61" spans="1:13" x14ac:dyDescent="0.25">
      <c r="A61" s="51"/>
      <c r="F61" s="46"/>
      <c r="G61" s="46"/>
      <c r="H61" s="47"/>
      <c r="I61" s="48"/>
      <c r="J61" s="49"/>
      <c r="K61" s="49"/>
      <c r="M61" s="50"/>
    </row>
    <row r="62" spans="1:13" x14ac:dyDescent="0.25">
      <c r="A62" s="51"/>
      <c r="B62" s="67" t="s">
        <v>557</v>
      </c>
      <c r="C62" s="54"/>
      <c r="D62" s="54"/>
      <c r="E62" s="53"/>
      <c r="F62" s="55"/>
      <c r="G62" s="55"/>
      <c r="H62" s="56"/>
      <c r="I62" s="57"/>
      <c r="J62" s="58"/>
      <c r="K62" s="58"/>
      <c r="L62" s="53"/>
      <c r="M62" s="59"/>
    </row>
    <row r="63" spans="1:13" ht="24" customHeight="1" x14ac:dyDescent="0.25">
      <c r="A63" s="51"/>
      <c r="B63" s="53" t="s">
        <v>558</v>
      </c>
      <c r="C63" s="54" t="s">
        <v>559</v>
      </c>
      <c r="D63" s="54" t="s">
        <v>108</v>
      </c>
      <c r="E63" s="53" t="s">
        <v>517</v>
      </c>
      <c r="F63" s="55"/>
      <c r="G63" s="55"/>
      <c r="H63" s="56"/>
      <c r="I63" s="57">
        <v>17.226587976074377</v>
      </c>
      <c r="J63" s="58"/>
      <c r="K63" s="58"/>
      <c r="L63" s="53" t="s">
        <v>154</v>
      </c>
      <c r="M63" s="59" t="s">
        <v>524</v>
      </c>
    </row>
    <row r="64" spans="1:13" ht="11.1" customHeight="1" x14ac:dyDescent="0.25">
      <c r="A64" s="51"/>
      <c r="B64" s="53" t="s">
        <v>560</v>
      </c>
      <c r="C64" s="54" t="s">
        <v>561</v>
      </c>
      <c r="D64" s="54" t="s">
        <v>108</v>
      </c>
      <c r="E64" s="53" t="s">
        <v>517</v>
      </c>
      <c r="F64" s="55"/>
      <c r="G64" s="55"/>
      <c r="H64" s="56"/>
      <c r="I64" s="57">
        <v>22.68250410318516</v>
      </c>
      <c r="J64" s="58"/>
      <c r="K64" s="58"/>
      <c r="L64" s="53" t="s">
        <v>154</v>
      </c>
      <c r="M64" s="59" t="s">
        <v>527</v>
      </c>
    </row>
    <row r="65" spans="1:13" x14ac:dyDescent="0.25">
      <c r="A65" s="51"/>
      <c r="B65" s="53" t="s">
        <v>562</v>
      </c>
      <c r="C65" s="54" t="s">
        <v>563</v>
      </c>
      <c r="D65" s="54" t="s">
        <v>108</v>
      </c>
      <c r="E65" s="53" t="s">
        <v>517</v>
      </c>
      <c r="F65" s="55"/>
      <c r="G65" s="55"/>
      <c r="H65" s="56"/>
      <c r="I65" s="57">
        <v>33.26767268467156</v>
      </c>
      <c r="J65" s="58"/>
      <c r="K65" s="58"/>
      <c r="L65" s="53" t="s">
        <v>154</v>
      </c>
      <c r="M65" s="59" t="s">
        <v>548</v>
      </c>
    </row>
    <row r="66" spans="1:13" x14ac:dyDescent="0.25">
      <c r="A66" s="51"/>
      <c r="B66" s="44" t="s">
        <v>564</v>
      </c>
      <c r="C66" s="45" t="s">
        <v>170</v>
      </c>
      <c r="D66" s="45" t="s">
        <v>108</v>
      </c>
      <c r="E66" s="44" t="s">
        <v>517</v>
      </c>
      <c r="F66" s="46"/>
      <c r="G66" s="46"/>
      <c r="H66" s="47">
        <v>0</v>
      </c>
      <c r="I66" s="48"/>
      <c r="J66" s="49">
        <v>58</v>
      </c>
      <c r="K66" s="49">
        <v>95</v>
      </c>
      <c r="L66" s="44" t="s">
        <v>154</v>
      </c>
      <c r="M66" s="50"/>
    </row>
    <row r="67" spans="1:13" x14ac:dyDescent="0.25">
      <c r="A67" s="51"/>
      <c r="B67" s="53" t="s">
        <v>565</v>
      </c>
      <c r="C67" s="54" t="s">
        <v>566</v>
      </c>
      <c r="D67" s="54" t="s">
        <v>108</v>
      </c>
      <c r="E67" s="53" t="s">
        <v>517</v>
      </c>
      <c r="F67" s="55"/>
      <c r="G67" s="55"/>
      <c r="H67" s="56"/>
      <c r="I67" s="57">
        <v>57.392511963243749</v>
      </c>
      <c r="J67" s="58"/>
      <c r="K67" s="58"/>
      <c r="L67" s="53" t="s">
        <v>154</v>
      </c>
      <c r="M67" s="59" t="s">
        <v>534</v>
      </c>
    </row>
    <row r="68" spans="1:13" x14ac:dyDescent="0.25">
      <c r="A68" s="51"/>
      <c r="B68" s="53" t="s">
        <v>567</v>
      </c>
      <c r="C68" s="54" t="s">
        <v>568</v>
      </c>
      <c r="D68" s="54" t="s">
        <v>108</v>
      </c>
      <c r="E68" s="53" t="s">
        <v>517</v>
      </c>
      <c r="F68" s="55"/>
      <c r="G68" s="55"/>
      <c r="H68" s="56"/>
      <c r="I68" s="57">
        <v>81.599608424966135</v>
      </c>
      <c r="J68" s="58"/>
      <c r="K68" s="58"/>
      <c r="L68" s="53" t="s">
        <v>154</v>
      </c>
      <c r="M68" s="59" t="s">
        <v>537</v>
      </c>
    </row>
    <row r="69" spans="1:13" x14ac:dyDescent="0.25">
      <c r="A69" s="51"/>
      <c r="B69" s="53" t="s">
        <v>569</v>
      </c>
      <c r="C69" s="54" t="s">
        <v>570</v>
      </c>
      <c r="D69" s="54" t="s">
        <v>108</v>
      </c>
      <c r="E69" s="53" t="s">
        <v>517</v>
      </c>
      <c r="F69" s="55"/>
      <c r="G69" s="55"/>
      <c r="H69" s="56"/>
      <c r="I69" s="57">
        <v>94.65591833639769</v>
      </c>
      <c r="J69" s="58"/>
      <c r="K69" s="58"/>
      <c r="L69" s="53" t="s">
        <v>154</v>
      </c>
      <c r="M69" s="59" t="s">
        <v>540</v>
      </c>
    </row>
    <row r="70" spans="1:13" x14ac:dyDescent="0.25">
      <c r="A70" s="51"/>
      <c r="B70" s="44" t="s">
        <v>571</v>
      </c>
      <c r="C70" s="45" t="s">
        <v>541</v>
      </c>
      <c r="D70" s="45" t="s">
        <v>108</v>
      </c>
      <c r="E70" s="44" t="s">
        <v>517</v>
      </c>
      <c r="F70" s="46"/>
      <c r="G70" s="46"/>
      <c r="H70" s="47">
        <v>0</v>
      </c>
      <c r="I70" s="48"/>
      <c r="J70" s="49">
        <v>18</v>
      </c>
      <c r="K70" s="49">
        <v>35</v>
      </c>
      <c r="L70" s="44" t="s">
        <v>154</v>
      </c>
      <c r="M70" s="50"/>
    </row>
    <row r="71" spans="1:13" x14ac:dyDescent="0.25">
      <c r="A71" s="51"/>
      <c r="B71" s="53" t="s">
        <v>572</v>
      </c>
      <c r="C71" s="54" t="s">
        <v>573</v>
      </c>
      <c r="D71" s="54" t="s">
        <v>108</v>
      </c>
      <c r="E71" s="53" t="s">
        <v>517</v>
      </c>
      <c r="F71" s="55"/>
      <c r="G71" s="55"/>
      <c r="H71" s="56"/>
      <c r="I71" s="57">
        <v>17.998233669649373</v>
      </c>
      <c r="J71" s="58"/>
      <c r="K71" s="58"/>
      <c r="L71" s="53" t="s">
        <v>154</v>
      </c>
      <c r="M71" s="59" t="s">
        <v>524</v>
      </c>
    </row>
    <row r="72" spans="1:13" x14ac:dyDescent="0.25">
      <c r="A72" s="51"/>
      <c r="B72" s="53" t="s">
        <v>574</v>
      </c>
      <c r="C72" s="54" t="s">
        <v>575</v>
      </c>
      <c r="D72" s="54" t="s">
        <v>108</v>
      </c>
      <c r="E72" s="53" t="s">
        <v>517</v>
      </c>
      <c r="F72" s="55"/>
      <c r="G72" s="55"/>
      <c r="H72" s="56"/>
      <c r="I72" s="57">
        <v>23.647061220153912</v>
      </c>
      <c r="J72" s="58"/>
      <c r="K72" s="58"/>
      <c r="L72" s="53" t="s">
        <v>154</v>
      </c>
      <c r="M72" s="59" t="s">
        <v>527</v>
      </c>
    </row>
    <row r="73" spans="1:13" x14ac:dyDescent="0.25">
      <c r="A73" s="51"/>
      <c r="B73" s="53" t="s">
        <v>576</v>
      </c>
      <c r="C73" s="54" t="s">
        <v>577</v>
      </c>
      <c r="D73" s="54" t="s">
        <v>108</v>
      </c>
      <c r="E73" s="53" t="s">
        <v>517</v>
      </c>
      <c r="F73" s="55"/>
      <c r="G73" s="55"/>
      <c r="H73" s="56"/>
      <c r="I73" s="57">
        <v>34.682356456225726</v>
      </c>
      <c r="J73" s="58"/>
      <c r="K73" s="58"/>
      <c r="L73" s="53" t="s">
        <v>154</v>
      </c>
      <c r="M73" s="59" t="s">
        <v>548</v>
      </c>
    </row>
    <row r="74" spans="1:13" x14ac:dyDescent="0.25">
      <c r="A74" s="51"/>
      <c r="B74" s="44" t="s">
        <v>549</v>
      </c>
      <c r="C74" s="45" t="s">
        <v>550</v>
      </c>
      <c r="D74" s="45" t="s">
        <v>108</v>
      </c>
      <c r="E74" s="44" t="s">
        <v>517</v>
      </c>
      <c r="F74" s="46"/>
      <c r="G74" s="46"/>
      <c r="H74" s="47"/>
      <c r="I74" s="48"/>
      <c r="J74" s="49">
        <v>60</v>
      </c>
      <c r="K74" s="49">
        <v>99</v>
      </c>
      <c r="L74" s="44" t="s">
        <v>154</v>
      </c>
      <c r="M74" s="50"/>
    </row>
    <row r="75" spans="1:13" x14ac:dyDescent="0.25">
      <c r="A75" s="51"/>
      <c r="B75" s="53" t="s">
        <v>578</v>
      </c>
      <c r="C75" s="54" t="s">
        <v>579</v>
      </c>
      <c r="D75" s="54" t="s">
        <v>108</v>
      </c>
      <c r="E75" s="53" t="s">
        <v>517</v>
      </c>
      <c r="F75" s="55"/>
      <c r="G75" s="55"/>
      <c r="H75" s="56"/>
      <c r="I75" s="57">
        <v>59.964664275160409</v>
      </c>
      <c r="J75" s="58"/>
      <c r="K75" s="58"/>
      <c r="L75" s="53" t="s">
        <v>154</v>
      </c>
      <c r="M75" s="59" t="s">
        <v>534</v>
      </c>
    </row>
    <row r="76" spans="1:13" x14ac:dyDescent="0.25">
      <c r="A76" s="51"/>
      <c r="B76" s="53" t="s">
        <v>580</v>
      </c>
      <c r="C76" s="54" t="s">
        <v>581</v>
      </c>
      <c r="D76" s="54" t="s">
        <v>108</v>
      </c>
      <c r="E76" s="53" t="s">
        <v>517</v>
      </c>
      <c r="F76" s="55"/>
      <c r="G76" s="55"/>
      <c r="H76" s="56"/>
      <c r="I76" s="57">
        <v>84.814798814861973</v>
      </c>
      <c r="J76" s="58"/>
      <c r="K76" s="58"/>
      <c r="L76" s="53" t="s">
        <v>154</v>
      </c>
      <c r="M76" s="59" t="s">
        <v>537</v>
      </c>
    </row>
    <row r="77" spans="1:13" x14ac:dyDescent="0.25">
      <c r="A77" s="51"/>
      <c r="B77" s="53" t="s">
        <v>582</v>
      </c>
      <c r="C77" s="54" t="s">
        <v>583</v>
      </c>
      <c r="D77" s="54" t="s">
        <v>108</v>
      </c>
      <c r="E77" s="53" t="s">
        <v>517</v>
      </c>
      <c r="F77" s="55"/>
      <c r="G77" s="55"/>
      <c r="H77" s="56"/>
      <c r="I77" s="57">
        <v>98.385166625239904</v>
      </c>
      <c r="J77" s="58"/>
      <c r="K77" s="58"/>
      <c r="L77" s="53" t="s">
        <v>154</v>
      </c>
      <c r="M77" s="59" t="s">
        <v>540</v>
      </c>
    </row>
    <row r="78" spans="1:13" x14ac:dyDescent="0.25">
      <c r="A78" s="51"/>
      <c r="B78" s="44" t="s">
        <v>172</v>
      </c>
      <c r="C78" s="45" t="s">
        <v>173</v>
      </c>
      <c r="D78" s="45" t="s">
        <v>108</v>
      </c>
      <c r="E78" s="44" t="s">
        <v>517</v>
      </c>
      <c r="F78" s="46">
        <v>0</v>
      </c>
      <c r="G78" s="46">
        <v>0</v>
      </c>
      <c r="H78" s="47"/>
      <c r="I78" s="48"/>
      <c r="J78" s="49"/>
      <c r="K78" s="49"/>
      <c r="L78" s="44" t="s">
        <v>512</v>
      </c>
      <c r="M78" s="50"/>
    </row>
    <row r="79" spans="1:13" x14ac:dyDescent="0.25">
      <c r="A79" s="51" t="s">
        <v>584</v>
      </c>
      <c r="F79" s="46"/>
      <c r="G79" s="46"/>
      <c r="H79" s="47"/>
      <c r="I79" s="48"/>
      <c r="J79" s="49"/>
      <c r="K79" s="49"/>
      <c r="M79" s="50"/>
    </row>
    <row r="80" spans="1:13" x14ac:dyDescent="0.25">
      <c r="A80" s="51"/>
      <c r="F80" s="46"/>
      <c r="G80" s="46"/>
      <c r="H80" s="47"/>
      <c r="I80" s="48"/>
      <c r="J80" s="49"/>
      <c r="K80" s="49"/>
      <c r="M80" s="50"/>
    </row>
    <row r="81" spans="1:13" x14ac:dyDescent="0.25">
      <c r="A81" s="51"/>
      <c r="B81" s="67" t="s">
        <v>585</v>
      </c>
      <c r="F81" s="46"/>
      <c r="G81" s="46"/>
      <c r="H81" s="47"/>
      <c r="I81" s="48"/>
      <c r="J81" s="49"/>
      <c r="K81" s="49"/>
      <c r="M81" s="50"/>
    </row>
    <row r="82" spans="1:13" x14ac:dyDescent="0.25">
      <c r="A82" s="51"/>
      <c r="B82" s="44" t="s">
        <v>521</v>
      </c>
      <c r="C82" s="45" t="s">
        <v>181</v>
      </c>
      <c r="D82" s="45" t="s">
        <v>108</v>
      </c>
      <c r="E82" s="44" t="s">
        <v>517</v>
      </c>
      <c r="F82" s="46">
        <v>12.05</v>
      </c>
      <c r="G82" s="46">
        <v>17.8</v>
      </c>
      <c r="H82" s="47">
        <v>0</v>
      </c>
      <c r="I82" s="48">
        <v>55</v>
      </c>
      <c r="J82" s="49">
        <v>50</v>
      </c>
      <c r="K82" s="49">
        <v>66</v>
      </c>
      <c r="L82" s="44" t="s">
        <v>154</v>
      </c>
      <c r="M82" s="50"/>
    </row>
    <row r="83" spans="1:13" ht="24" customHeight="1" x14ac:dyDescent="0.25">
      <c r="A83" s="51"/>
      <c r="B83" s="53" t="s">
        <v>586</v>
      </c>
      <c r="C83" s="54" t="s">
        <v>587</v>
      </c>
      <c r="D83" s="54" t="s">
        <v>108</v>
      </c>
      <c r="E83" s="53" t="s">
        <v>517</v>
      </c>
      <c r="F83" s="55"/>
      <c r="G83" s="55"/>
      <c r="H83" s="56"/>
      <c r="I83" s="57">
        <v>49.256587976074378</v>
      </c>
      <c r="J83" s="58"/>
      <c r="K83" s="58"/>
      <c r="L83" s="53" t="s">
        <v>154</v>
      </c>
      <c r="M83" s="59" t="s">
        <v>588</v>
      </c>
    </row>
    <row r="84" spans="1:13" ht="21" customHeight="1" x14ac:dyDescent="0.25">
      <c r="A84" s="51"/>
      <c r="B84" s="53" t="s">
        <v>589</v>
      </c>
      <c r="C84" s="54" t="s">
        <v>590</v>
      </c>
      <c r="D84" s="54" t="s">
        <v>108</v>
      </c>
      <c r="E84" s="53" t="s">
        <v>517</v>
      </c>
      <c r="F84" s="55"/>
      <c r="G84" s="55"/>
      <c r="H84" s="56"/>
      <c r="I84" s="57">
        <v>54.712504103185161</v>
      </c>
      <c r="J84" s="58"/>
      <c r="K84" s="58"/>
      <c r="L84" s="53" t="s">
        <v>154</v>
      </c>
      <c r="M84" s="59" t="s">
        <v>591</v>
      </c>
    </row>
    <row r="85" spans="1:13" ht="25.5" x14ac:dyDescent="0.25">
      <c r="A85" s="51"/>
      <c r="B85" s="53" t="s">
        <v>592</v>
      </c>
      <c r="C85" s="54" t="s">
        <v>593</v>
      </c>
      <c r="D85" s="54" t="s">
        <v>108</v>
      </c>
      <c r="E85" s="53" t="s">
        <v>517</v>
      </c>
      <c r="F85" s="55"/>
      <c r="G85" s="55"/>
      <c r="H85" s="56"/>
      <c r="I85" s="57">
        <v>65.297672684671554</v>
      </c>
      <c r="J85" s="58"/>
      <c r="K85" s="58"/>
      <c r="L85" s="53" t="s">
        <v>154</v>
      </c>
      <c r="M85" s="59" t="s">
        <v>594</v>
      </c>
    </row>
    <row r="86" spans="1:13" x14ac:dyDescent="0.25">
      <c r="A86" s="51"/>
      <c r="B86" s="44" t="s">
        <v>531</v>
      </c>
      <c r="C86" s="45" t="s">
        <v>183</v>
      </c>
      <c r="D86" s="45" t="s">
        <v>108</v>
      </c>
      <c r="E86" s="44" t="s">
        <v>517</v>
      </c>
      <c r="F86" s="46">
        <v>12.7</v>
      </c>
      <c r="G86" s="46">
        <v>18.399999999999999</v>
      </c>
      <c r="H86" s="47">
        <v>0</v>
      </c>
      <c r="I86" s="48">
        <v>114</v>
      </c>
      <c r="J86" s="49">
        <v>90</v>
      </c>
      <c r="K86" s="49">
        <v>127</v>
      </c>
      <c r="L86" s="44" t="s">
        <v>154</v>
      </c>
      <c r="M86" s="50"/>
    </row>
    <row r="87" spans="1:13" ht="25.5" x14ac:dyDescent="0.25">
      <c r="A87" s="51"/>
      <c r="B87" s="53" t="s">
        <v>532</v>
      </c>
      <c r="C87" s="54" t="s">
        <v>595</v>
      </c>
      <c r="D87" s="54" t="s">
        <v>108</v>
      </c>
      <c r="E87" s="53" t="s">
        <v>517</v>
      </c>
      <c r="F87" s="55"/>
      <c r="G87" s="55"/>
      <c r="H87" s="56"/>
      <c r="I87" s="57">
        <v>89.42251196324375</v>
      </c>
      <c r="J87" s="58"/>
      <c r="K87" s="58"/>
      <c r="L87" s="53" t="s">
        <v>154</v>
      </c>
      <c r="M87" s="59" t="s">
        <v>596</v>
      </c>
    </row>
    <row r="88" spans="1:13" ht="25.5" x14ac:dyDescent="0.25">
      <c r="A88" s="51"/>
      <c r="B88" s="53" t="s">
        <v>535</v>
      </c>
      <c r="C88" s="54" t="s">
        <v>597</v>
      </c>
      <c r="D88" s="54" t="s">
        <v>108</v>
      </c>
      <c r="E88" s="53" t="s">
        <v>517</v>
      </c>
      <c r="F88" s="55"/>
      <c r="G88" s="55"/>
      <c r="H88" s="56"/>
      <c r="I88" s="57">
        <v>113.62960842496614</v>
      </c>
      <c r="J88" s="58"/>
      <c r="K88" s="58"/>
      <c r="L88" s="53" t="s">
        <v>154</v>
      </c>
      <c r="M88" s="59" t="s">
        <v>598</v>
      </c>
    </row>
    <row r="89" spans="1:13" ht="25.5" x14ac:dyDescent="0.25">
      <c r="A89" s="51"/>
      <c r="B89" s="53" t="s">
        <v>538</v>
      </c>
      <c r="C89" s="54" t="s">
        <v>599</v>
      </c>
      <c r="D89" s="54" t="s">
        <v>108</v>
      </c>
      <c r="E89" s="53" t="s">
        <v>517</v>
      </c>
      <c r="F89" s="55"/>
      <c r="G89" s="55"/>
      <c r="H89" s="56"/>
      <c r="I89" s="57">
        <v>126.68554577296074</v>
      </c>
      <c r="J89" s="58"/>
      <c r="K89" s="58"/>
      <c r="L89" s="53" t="s">
        <v>154</v>
      </c>
      <c r="M89" s="59" t="s">
        <v>600</v>
      </c>
    </row>
    <row r="90" spans="1:13" x14ac:dyDescent="0.25">
      <c r="A90" s="51"/>
      <c r="B90" s="44" t="s">
        <v>182</v>
      </c>
      <c r="C90" s="45" t="s">
        <v>601</v>
      </c>
      <c r="D90" s="45" t="s">
        <v>108</v>
      </c>
      <c r="E90" s="44" t="s">
        <v>517</v>
      </c>
      <c r="F90" s="46">
        <v>12.7</v>
      </c>
      <c r="G90" s="46">
        <v>18.399999999999999</v>
      </c>
      <c r="H90" s="47">
        <v>0</v>
      </c>
      <c r="I90" s="48">
        <v>56</v>
      </c>
      <c r="J90" s="49">
        <v>51</v>
      </c>
      <c r="K90" s="49">
        <v>67</v>
      </c>
      <c r="L90" s="44" t="s">
        <v>154</v>
      </c>
      <c r="M90" s="50"/>
    </row>
    <row r="91" spans="1:13" ht="25.5" x14ac:dyDescent="0.25">
      <c r="A91" s="51"/>
      <c r="B91" s="53" t="s">
        <v>602</v>
      </c>
      <c r="C91" s="54" t="s">
        <v>603</v>
      </c>
      <c r="D91" s="54" t="s">
        <v>108</v>
      </c>
      <c r="E91" s="53" t="s">
        <v>517</v>
      </c>
      <c r="F91" s="55"/>
      <c r="G91" s="55"/>
      <c r="H91" s="56"/>
      <c r="I91" s="57">
        <v>50.028233669649374</v>
      </c>
      <c r="J91" s="58"/>
      <c r="K91" s="58"/>
      <c r="L91" s="53" t="s">
        <v>154</v>
      </c>
      <c r="M91" s="59" t="s">
        <v>588</v>
      </c>
    </row>
    <row r="92" spans="1:13" ht="25.5" x14ac:dyDescent="0.25">
      <c r="A92" s="51"/>
      <c r="B92" s="53" t="s">
        <v>604</v>
      </c>
      <c r="C92" s="54" t="s">
        <v>605</v>
      </c>
      <c r="D92" s="54" t="s">
        <v>108</v>
      </c>
      <c r="E92" s="53" t="s">
        <v>517</v>
      </c>
      <c r="F92" s="55"/>
      <c r="G92" s="55"/>
      <c r="H92" s="56"/>
      <c r="I92" s="57">
        <v>55.677061220153909</v>
      </c>
      <c r="J92" s="58"/>
      <c r="K92" s="58"/>
      <c r="L92" s="53" t="s">
        <v>154</v>
      </c>
      <c r="M92" s="59" t="s">
        <v>591</v>
      </c>
    </row>
    <row r="93" spans="1:13" ht="25.5" x14ac:dyDescent="0.25">
      <c r="A93" s="51"/>
      <c r="B93" s="53" t="s">
        <v>606</v>
      </c>
      <c r="C93" s="54" t="s">
        <v>607</v>
      </c>
      <c r="D93" s="54" t="s">
        <v>108</v>
      </c>
      <c r="E93" s="53" t="s">
        <v>517</v>
      </c>
      <c r="F93" s="55"/>
      <c r="G93" s="55"/>
      <c r="H93" s="56"/>
      <c r="I93" s="57">
        <v>66.71235645622572</v>
      </c>
      <c r="J93" s="58"/>
      <c r="K93" s="58"/>
      <c r="L93" s="53" t="s">
        <v>154</v>
      </c>
      <c r="M93" s="59" t="s">
        <v>608</v>
      </c>
    </row>
    <row r="94" spans="1:13" x14ac:dyDescent="0.25">
      <c r="A94" s="51"/>
      <c r="B94" s="44" t="s">
        <v>609</v>
      </c>
      <c r="C94" s="45" t="s">
        <v>610</v>
      </c>
      <c r="D94" s="45" t="s">
        <v>108</v>
      </c>
      <c r="E94" s="44" t="s">
        <v>517</v>
      </c>
      <c r="F94" s="46">
        <v>13.5</v>
      </c>
      <c r="G94" s="46">
        <v>19.2</v>
      </c>
      <c r="H94" s="47">
        <v>0</v>
      </c>
      <c r="I94" s="48">
        <v>117</v>
      </c>
      <c r="J94" s="49">
        <v>92</v>
      </c>
      <c r="K94" s="49">
        <v>131</v>
      </c>
      <c r="L94" s="44" t="s">
        <v>154</v>
      </c>
      <c r="M94" s="50"/>
    </row>
    <row r="95" spans="1:13" ht="25.5" x14ac:dyDescent="0.25">
      <c r="A95" s="51"/>
      <c r="B95" s="53" t="s">
        <v>611</v>
      </c>
      <c r="C95" s="54" t="s">
        <v>612</v>
      </c>
      <c r="D95" s="54" t="s">
        <v>108</v>
      </c>
      <c r="E95" s="53" t="s">
        <v>517</v>
      </c>
      <c r="F95" s="55"/>
      <c r="G95" s="55"/>
      <c r="H95" s="56"/>
      <c r="I95" s="57">
        <v>91.994664275160403</v>
      </c>
      <c r="J95" s="58"/>
      <c r="K95" s="58"/>
      <c r="L95" s="53" t="s">
        <v>154</v>
      </c>
      <c r="M95" s="59" t="s">
        <v>596</v>
      </c>
    </row>
    <row r="96" spans="1:13" ht="25.5" x14ac:dyDescent="0.25">
      <c r="A96" s="51"/>
      <c r="B96" s="53" t="s">
        <v>613</v>
      </c>
      <c r="C96" s="54" t="s">
        <v>614</v>
      </c>
      <c r="D96" s="54" t="s">
        <v>108</v>
      </c>
      <c r="E96" s="53" t="s">
        <v>517</v>
      </c>
      <c r="F96" s="55"/>
      <c r="G96" s="55"/>
      <c r="H96" s="56"/>
      <c r="I96" s="57">
        <v>116.84479881486197</v>
      </c>
      <c r="J96" s="58"/>
      <c r="K96" s="58"/>
      <c r="L96" s="53" t="s">
        <v>154</v>
      </c>
      <c r="M96" s="59" t="s">
        <v>598</v>
      </c>
    </row>
    <row r="97" spans="1:13" ht="25.5" x14ac:dyDescent="0.25">
      <c r="A97" s="51"/>
      <c r="B97" s="53" t="s">
        <v>615</v>
      </c>
      <c r="C97" s="54" t="s">
        <v>616</v>
      </c>
      <c r="D97" s="54" t="s">
        <v>108</v>
      </c>
      <c r="E97" s="53" t="s">
        <v>517</v>
      </c>
      <c r="F97" s="55"/>
      <c r="G97" s="55"/>
      <c r="H97" s="56"/>
      <c r="I97" s="57">
        <v>130.41516662523989</v>
      </c>
      <c r="J97" s="58"/>
      <c r="K97" s="58"/>
      <c r="L97" s="53" t="s">
        <v>154</v>
      </c>
      <c r="M97" s="59" t="s">
        <v>600</v>
      </c>
    </row>
    <row r="98" spans="1:13" x14ac:dyDescent="0.25">
      <c r="A98" s="51"/>
      <c r="B98" s="44" t="s">
        <v>172</v>
      </c>
      <c r="C98" s="45" t="s">
        <v>184</v>
      </c>
      <c r="D98" s="45" t="s">
        <v>108</v>
      </c>
      <c r="E98" s="44" t="s">
        <v>517</v>
      </c>
      <c r="F98" s="46">
        <v>0</v>
      </c>
      <c r="G98" s="46">
        <v>0</v>
      </c>
      <c r="H98" s="47">
        <v>175</v>
      </c>
      <c r="I98" s="48"/>
      <c r="J98" s="49"/>
      <c r="K98" s="49"/>
      <c r="L98" s="44" t="s">
        <v>512</v>
      </c>
      <c r="M98" s="50"/>
    </row>
    <row r="99" spans="1:13" x14ac:dyDescent="0.25">
      <c r="A99" s="51"/>
      <c r="F99" s="46"/>
      <c r="G99" s="46"/>
      <c r="H99" s="47"/>
      <c r="I99" s="48"/>
      <c r="J99" s="49"/>
      <c r="K99" s="49"/>
      <c r="M99" s="50"/>
    </row>
    <row r="100" spans="1:13" x14ac:dyDescent="0.25">
      <c r="A100" s="51"/>
      <c r="B100" s="67" t="s">
        <v>617</v>
      </c>
      <c r="F100" s="46"/>
      <c r="G100" s="46"/>
      <c r="H100" s="47"/>
      <c r="I100" s="48"/>
      <c r="J100" s="49"/>
      <c r="K100" s="49"/>
      <c r="M100" s="50"/>
    </row>
    <row r="101" spans="1:13" ht="24" customHeight="1" x14ac:dyDescent="0.25">
      <c r="A101" s="51"/>
      <c r="B101" s="53" t="s">
        <v>558</v>
      </c>
      <c r="C101" s="54" t="s">
        <v>618</v>
      </c>
      <c r="D101" s="54" t="s">
        <v>108</v>
      </c>
      <c r="E101" s="53" t="s">
        <v>517</v>
      </c>
      <c r="F101" s="55"/>
      <c r="G101" s="55"/>
      <c r="H101" s="56"/>
      <c r="I101" s="57">
        <v>23.436587976074378</v>
      </c>
      <c r="J101" s="58"/>
      <c r="K101" s="58"/>
      <c r="L101" s="53" t="s">
        <v>154</v>
      </c>
      <c r="M101" s="59" t="s">
        <v>524</v>
      </c>
    </row>
    <row r="102" spans="1:13" ht="21" customHeight="1" x14ac:dyDescent="0.25">
      <c r="A102" s="51"/>
      <c r="B102" s="53" t="s">
        <v>560</v>
      </c>
      <c r="C102" s="54" t="s">
        <v>619</v>
      </c>
      <c r="D102" s="54" t="s">
        <v>108</v>
      </c>
      <c r="E102" s="53" t="s">
        <v>517</v>
      </c>
      <c r="F102" s="55"/>
      <c r="G102" s="55"/>
      <c r="H102" s="56"/>
      <c r="I102" s="57">
        <v>28.892504103185161</v>
      </c>
      <c r="J102" s="58"/>
      <c r="K102" s="58"/>
      <c r="L102" s="53" t="s">
        <v>154</v>
      </c>
      <c r="M102" s="59" t="s">
        <v>527</v>
      </c>
    </row>
    <row r="103" spans="1:13" x14ac:dyDescent="0.25">
      <c r="A103" s="51"/>
      <c r="B103" s="53" t="s">
        <v>562</v>
      </c>
      <c r="C103" s="54" t="s">
        <v>620</v>
      </c>
      <c r="D103" s="54" t="s">
        <v>108</v>
      </c>
      <c r="E103" s="53" t="s">
        <v>517</v>
      </c>
      <c r="F103" s="55"/>
      <c r="G103" s="55"/>
      <c r="H103" s="56"/>
      <c r="I103" s="57">
        <v>39.47767268467156</v>
      </c>
      <c r="J103" s="58"/>
      <c r="K103" s="58"/>
      <c r="L103" s="53" t="s">
        <v>154</v>
      </c>
      <c r="M103" s="59" t="s">
        <v>530</v>
      </c>
    </row>
    <row r="104" spans="1:13" x14ac:dyDescent="0.25">
      <c r="A104" s="51"/>
      <c r="B104" s="44" t="s">
        <v>564</v>
      </c>
      <c r="C104" s="45" t="s">
        <v>183</v>
      </c>
      <c r="D104" s="45" t="s">
        <v>108</v>
      </c>
      <c r="E104" s="44" t="s">
        <v>517</v>
      </c>
      <c r="F104" s="46"/>
      <c r="G104" s="46"/>
      <c r="H104" s="47">
        <v>0</v>
      </c>
      <c r="I104" s="48"/>
      <c r="J104" s="49"/>
      <c r="K104" s="49"/>
      <c r="L104" s="44" t="s">
        <v>154</v>
      </c>
      <c r="M104" s="50"/>
    </row>
    <row r="105" spans="1:13" x14ac:dyDescent="0.25">
      <c r="A105" s="51"/>
      <c r="B105" s="53" t="s">
        <v>565</v>
      </c>
      <c r="C105" s="54" t="s">
        <v>621</v>
      </c>
      <c r="D105" s="54" t="s">
        <v>108</v>
      </c>
      <c r="E105" s="53" t="s">
        <v>517</v>
      </c>
      <c r="F105" s="55"/>
      <c r="G105" s="55"/>
      <c r="H105" s="56"/>
      <c r="I105" s="57">
        <v>63.602511963243742</v>
      </c>
      <c r="J105" s="58"/>
      <c r="K105" s="58"/>
      <c r="L105" s="53" t="s">
        <v>154</v>
      </c>
      <c r="M105" s="59" t="s">
        <v>622</v>
      </c>
    </row>
    <row r="106" spans="1:13" x14ac:dyDescent="0.25">
      <c r="A106" s="51"/>
      <c r="B106" s="53" t="s">
        <v>567</v>
      </c>
      <c r="C106" s="54" t="s">
        <v>623</v>
      </c>
      <c r="D106" s="54" t="s">
        <v>108</v>
      </c>
      <c r="E106" s="53" t="s">
        <v>517</v>
      </c>
      <c r="F106" s="55"/>
      <c r="G106" s="55"/>
      <c r="H106" s="56"/>
      <c r="I106" s="57">
        <v>87.809608424966143</v>
      </c>
      <c r="J106" s="58"/>
      <c r="K106" s="58"/>
      <c r="L106" s="53" t="s">
        <v>154</v>
      </c>
      <c r="M106" s="59" t="s">
        <v>537</v>
      </c>
    </row>
    <row r="107" spans="1:13" x14ac:dyDescent="0.25">
      <c r="A107" s="51"/>
      <c r="B107" s="53" t="s">
        <v>569</v>
      </c>
      <c r="C107" s="54" t="s">
        <v>624</v>
      </c>
      <c r="D107" s="54" t="s">
        <v>108</v>
      </c>
      <c r="E107" s="53" t="s">
        <v>517</v>
      </c>
      <c r="F107" s="55"/>
      <c r="G107" s="55"/>
      <c r="H107" s="56"/>
      <c r="I107" s="57">
        <v>100.86554577296073</v>
      </c>
      <c r="J107" s="58"/>
      <c r="K107" s="58"/>
      <c r="L107" s="53" t="s">
        <v>154</v>
      </c>
      <c r="M107" s="59" t="s">
        <v>540</v>
      </c>
    </row>
    <row r="108" spans="1:13" x14ac:dyDescent="0.25">
      <c r="A108" s="51"/>
      <c r="B108" s="44" t="s">
        <v>182</v>
      </c>
      <c r="C108" s="45" t="s">
        <v>601</v>
      </c>
      <c r="D108" s="45" t="s">
        <v>108</v>
      </c>
      <c r="E108" s="44" t="s">
        <v>517</v>
      </c>
      <c r="F108" s="46"/>
      <c r="G108" s="46"/>
      <c r="H108" s="47">
        <v>0</v>
      </c>
      <c r="I108" s="48"/>
      <c r="J108" s="49"/>
      <c r="K108" s="49"/>
      <c r="L108" s="44" t="s">
        <v>154</v>
      </c>
      <c r="M108" s="50"/>
    </row>
    <row r="109" spans="1:13" x14ac:dyDescent="0.25">
      <c r="A109" s="51"/>
      <c r="B109" s="53" t="s">
        <v>625</v>
      </c>
      <c r="C109" s="54" t="s">
        <v>626</v>
      </c>
      <c r="D109" s="54" t="s">
        <v>108</v>
      </c>
      <c r="E109" s="53" t="s">
        <v>517</v>
      </c>
      <c r="F109" s="55"/>
      <c r="G109" s="55"/>
      <c r="H109" s="56"/>
      <c r="I109" s="57">
        <v>24.208233669649374</v>
      </c>
      <c r="J109" s="58"/>
      <c r="K109" s="58"/>
      <c r="L109" s="53" t="s">
        <v>154</v>
      </c>
      <c r="M109" s="59" t="s">
        <v>627</v>
      </c>
    </row>
    <row r="110" spans="1:13" x14ac:dyDescent="0.25">
      <c r="A110" s="51"/>
      <c r="B110" s="53" t="s">
        <v>628</v>
      </c>
      <c r="C110" s="54" t="s">
        <v>629</v>
      </c>
      <c r="D110" s="54" t="s">
        <v>108</v>
      </c>
      <c r="E110" s="53" t="s">
        <v>517</v>
      </c>
      <c r="F110" s="55"/>
      <c r="G110" s="55"/>
      <c r="H110" s="56"/>
      <c r="I110" s="57">
        <v>29.857061220153913</v>
      </c>
      <c r="J110" s="58"/>
      <c r="K110" s="58"/>
      <c r="L110" s="53" t="s">
        <v>154</v>
      </c>
      <c r="M110" s="59" t="s">
        <v>630</v>
      </c>
    </row>
    <row r="111" spans="1:13" x14ac:dyDescent="0.25">
      <c r="A111" s="51"/>
      <c r="B111" s="53" t="s">
        <v>631</v>
      </c>
      <c r="C111" s="54" t="s">
        <v>632</v>
      </c>
      <c r="D111" s="54" t="s">
        <v>108</v>
      </c>
      <c r="E111" s="53" t="s">
        <v>517</v>
      </c>
      <c r="F111" s="55"/>
      <c r="G111" s="55"/>
      <c r="H111" s="56"/>
      <c r="I111" s="57">
        <v>40.892356456225727</v>
      </c>
      <c r="J111" s="58"/>
      <c r="K111" s="58"/>
      <c r="L111" s="53" t="s">
        <v>154</v>
      </c>
      <c r="M111" s="59" t="s">
        <v>633</v>
      </c>
    </row>
    <row r="112" spans="1:13" x14ac:dyDescent="0.25">
      <c r="A112" s="51"/>
      <c r="B112" s="44" t="s">
        <v>609</v>
      </c>
      <c r="C112" s="45" t="s">
        <v>610</v>
      </c>
      <c r="D112" s="45" t="s">
        <v>108</v>
      </c>
      <c r="E112" s="44" t="s">
        <v>517</v>
      </c>
      <c r="F112" s="46"/>
      <c r="G112" s="46"/>
      <c r="H112" s="47">
        <v>0</v>
      </c>
      <c r="I112" s="48"/>
      <c r="J112" s="49"/>
      <c r="K112" s="49"/>
      <c r="L112" s="44" t="s">
        <v>154</v>
      </c>
      <c r="M112" s="50"/>
    </row>
    <row r="113" spans="1:13" x14ac:dyDescent="0.25">
      <c r="A113" s="51"/>
      <c r="B113" s="53" t="s">
        <v>634</v>
      </c>
      <c r="C113" s="54" t="s">
        <v>635</v>
      </c>
      <c r="D113" s="54" t="s">
        <v>108</v>
      </c>
      <c r="E113" s="53" t="s">
        <v>517</v>
      </c>
      <c r="F113" s="55"/>
      <c r="G113" s="55"/>
      <c r="H113" s="56"/>
      <c r="I113" s="57">
        <v>66.17466427516041</v>
      </c>
      <c r="J113" s="58"/>
      <c r="K113" s="58"/>
      <c r="L113" s="53" t="s">
        <v>154</v>
      </c>
      <c r="M113" s="59" t="s">
        <v>534</v>
      </c>
    </row>
    <row r="114" spans="1:13" x14ac:dyDescent="0.25">
      <c r="A114" s="51"/>
      <c r="B114" s="53" t="s">
        <v>636</v>
      </c>
      <c r="C114" s="54" t="s">
        <v>637</v>
      </c>
      <c r="D114" s="54" t="s">
        <v>108</v>
      </c>
      <c r="E114" s="53" t="s">
        <v>517</v>
      </c>
      <c r="F114" s="55"/>
      <c r="G114" s="55"/>
      <c r="H114" s="56"/>
      <c r="I114" s="57">
        <v>91.024798814861967</v>
      </c>
      <c r="J114" s="58"/>
      <c r="K114" s="58"/>
      <c r="L114" s="53" t="s">
        <v>154</v>
      </c>
      <c r="M114" s="59" t="s">
        <v>638</v>
      </c>
    </row>
    <row r="115" spans="1:13" x14ac:dyDescent="0.25">
      <c r="A115" s="51"/>
      <c r="B115" s="53" t="s">
        <v>639</v>
      </c>
      <c r="C115" s="54" t="s">
        <v>640</v>
      </c>
      <c r="D115" s="54" t="s">
        <v>108</v>
      </c>
      <c r="E115" s="53" t="s">
        <v>517</v>
      </c>
      <c r="F115" s="55"/>
      <c r="G115" s="55"/>
      <c r="H115" s="56"/>
      <c r="I115" s="57">
        <v>104.5951666252399</v>
      </c>
      <c r="J115" s="58"/>
      <c r="K115" s="58"/>
      <c r="L115" s="53" t="s">
        <v>154</v>
      </c>
      <c r="M115" s="59" t="s">
        <v>540</v>
      </c>
    </row>
    <row r="116" spans="1:13" x14ac:dyDescent="0.25">
      <c r="A116" s="51"/>
      <c r="F116" s="68"/>
      <c r="G116" s="68"/>
      <c r="H116" s="69"/>
      <c r="I116" s="70"/>
      <c r="J116" s="63"/>
      <c r="K116" s="63"/>
      <c r="M116" s="50"/>
    </row>
    <row r="117" spans="1:13" x14ac:dyDescent="0.25">
      <c r="A117" s="51"/>
      <c r="B117" s="67" t="s">
        <v>641</v>
      </c>
      <c r="F117" s="46"/>
      <c r="G117" s="46"/>
      <c r="H117" s="47"/>
      <c r="I117" s="48"/>
      <c r="J117" s="49"/>
      <c r="K117" s="49"/>
      <c r="M117" s="50"/>
    </row>
    <row r="118" spans="1:13" ht="24" customHeight="1" x14ac:dyDescent="0.25">
      <c r="A118" s="51"/>
      <c r="B118" s="53" t="s">
        <v>558</v>
      </c>
      <c r="C118" s="54" t="s">
        <v>642</v>
      </c>
      <c r="D118" s="54" t="s">
        <v>108</v>
      </c>
      <c r="E118" s="53" t="s">
        <v>517</v>
      </c>
      <c r="F118" s="55"/>
      <c r="G118" s="55"/>
      <c r="H118" s="56"/>
      <c r="I118" s="57">
        <v>17.23</v>
      </c>
      <c r="J118" s="58"/>
      <c r="K118" s="58"/>
      <c r="L118" s="53" t="s">
        <v>154</v>
      </c>
      <c r="M118" s="59" t="s">
        <v>524</v>
      </c>
    </row>
    <row r="119" spans="1:13" ht="21" customHeight="1" x14ac:dyDescent="0.25">
      <c r="A119" s="51"/>
      <c r="B119" s="53" t="s">
        <v>560</v>
      </c>
      <c r="C119" s="54" t="s">
        <v>643</v>
      </c>
      <c r="D119" s="54" t="s">
        <v>108</v>
      </c>
      <c r="E119" s="53" t="s">
        <v>517</v>
      </c>
      <c r="F119" s="55"/>
      <c r="G119" s="55"/>
      <c r="H119" s="56"/>
      <c r="I119" s="57">
        <v>22.68250410318516</v>
      </c>
      <c r="J119" s="58"/>
      <c r="K119" s="58"/>
      <c r="L119" s="53" t="s">
        <v>154</v>
      </c>
      <c r="M119" s="59" t="s">
        <v>527</v>
      </c>
    </row>
    <row r="120" spans="1:13" x14ac:dyDescent="0.25">
      <c r="A120" s="51"/>
      <c r="B120" s="53" t="s">
        <v>562</v>
      </c>
      <c r="C120" s="54" t="s">
        <v>644</v>
      </c>
      <c r="D120" s="54" t="s">
        <v>108</v>
      </c>
      <c r="E120" s="53" t="s">
        <v>517</v>
      </c>
      <c r="F120" s="55"/>
      <c r="G120" s="55"/>
      <c r="H120" s="56"/>
      <c r="I120" s="57">
        <v>33.26767268467156</v>
      </c>
      <c r="J120" s="58"/>
      <c r="K120" s="58"/>
      <c r="L120" s="53" t="s">
        <v>154</v>
      </c>
      <c r="M120" s="59" t="s">
        <v>530</v>
      </c>
    </row>
    <row r="121" spans="1:13" x14ac:dyDescent="0.25">
      <c r="A121" s="51"/>
      <c r="B121" s="44" t="s">
        <v>564</v>
      </c>
      <c r="C121" s="45" t="s">
        <v>183</v>
      </c>
      <c r="D121" s="45" t="s">
        <v>108</v>
      </c>
      <c r="E121" s="44" t="s">
        <v>517</v>
      </c>
      <c r="F121" s="46"/>
      <c r="G121" s="46"/>
      <c r="H121" s="47">
        <v>0</v>
      </c>
      <c r="I121" s="48"/>
      <c r="J121" s="49"/>
      <c r="K121" s="49"/>
      <c r="L121" s="44" t="s">
        <v>154</v>
      </c>
      <c r="M121" s="50"/>
    </row>
    <row r="122" spans="1:13" x14ac:dyDescent="0.25">
      <c r="A122" s="51"/>
      <c r="B122" s="53" t="s">
        <v>565</v>
      </c>
      <c r="C122" s="54" t="s">
        <v>645</v>
      </c>
      <c r="D122" s="54" t="s">
        <v>108</v>
      </c>
      <c r="E122" s="53" t="s">
        <v>517</v>
      </c>
      <c r="F122" s="55"/>
      <c r="G122" s="55"/>
      <c r="H122" s="56"/>
      <c r="I122" s="57">
        <v>57.392511963243749</v>
      </c>
      <c r="J122" s="58"/>
      <c r="K122" s="58"/>
      <c r="L122" s="53" t="s">
        <v>154</v>
      </c>
      <c r="M122" s="59" t="s">
        <v>622</v>
      </c>
    </row>
    <row r="123" spans="1:13" x14ac:dyDescent="0.25">
      <c r="A123" s="51"/>
      <c r="B123" s="53" t="s">
        <v>567</v>
      </c>
      <c r="C123" s="54" t="s">
        <v>646</v>
      </c>
      <c r="D123" s="54" t="s">
        <v>108</v>
      </c>
      <c r="E123" s="53" t="s">
        <v>517</v>
      </c>
      <c r="F123" s="55"/>
      <c r="G123" s="55"/>
      <c r="H123" s="56"/>
      <c r="I123" s="57">
        <v>81.599608424966135</v>
      </c>
      <c r="J123" s="58"/>
      <c r="K123" s="58"/>
      <c r="L123" s="53" t="s">
        <v>154</v>
      </c>
      <c r="M123" s="59" t="s">
        <v>537</v>
      </c>
    </row>
    <row r="124" spans="1:13" x14ac:dyDescent="0.25">
      <c r="A124" s="51"/>
      <c r="B124" s="53" t="s">
        <v>569</v>
      </c>
      <c r="C124" s="54" t="s">
        <v>647</v>
      </c>
      <c r="D124" s="54" t="s">
        <v>108</v>
      </c>
      <c r="E124" s="53" t="s">
        <v>517</v>
      </c>
      <c r="F124" s="55"/>
      <c r="G124" s="55"/>
      <c r="H124" s="56"/>
      <c r="I124" s="57">
        <v>94.655545772960735</v>
      </c>
      <c r="J124" s="58"/>
      <c r="K124" s="58"/>
      <c r="L124" s="53" t="s">
        <v>154</v>
      </c>
      <c r="M124" s="59" t="s">
        <v>540</v>
      </c>
    </row>
    <row r="125" spans="1:13" x14ac:dyDescent="0.25">
      <c r="A125" s="51"/>
      <c r="B125" s="44" t="s">
        <v>182</v>
      </c>
      <c r="C125" s="45" t="s">
        <v>601</v>
      </c>
      <c r="D125" s="45" t="s">
        <v>108</v>
      </c>
      <c r="E125" s="44" t="s">
        <v>517</v>
      </c>
      <c r="F125" s="46"/>
      <c r="G125" s="46"/>
      <c r="H125" s="47">
        <v>0</v>
      </c>
      <c r="I125" s="48"/>
      <c r="J125" s="49"/>
      <c r="K125" s="49"/>
      <c r="L125" s="44" t="s">
        <v>154</v>
      </c>
      <c r="M125" s="50"/>
    </row>
    <row r="126" spans="1:13" x14ac:dyDescent="0.25">
      <c r="A126" s="51"/>
      <c r="B126" s="53" t="s">
        <v>648</v>
      </c>
      <c r="C126" s="54" t="s">
        <v>649</v>
      </c>
      <c r="D126" s="54" t="s">
        <v>108</v>
      </c>
      <c r="E126" s="53" t="s">
        <v>517</v>
      </c>
      <c r="F126" s="55"/>
      <c r="G126" s="55"/>
      <c r="H126" s="56"/>
      <c r="I126" s="57">
        <v>17.998233669649373</v>
      </c>
      <c r="J126" s="58"/>
      <c r="K126" s="58"/>
      <c r="L126" s="53" t="s">
        <v>154</v>
      </c>
      <c r="M126" s="59" t="s">
        <v>627</v>
      </c>
    </row>
    <row r="127" spans="1:13" x14ac:dyDescent="0.25">
      <c r="A127" s="51"/>
      <c r="B127" s="53" t="s">
        <v>650</v>
      </c>
      <c r="C127" s="54" t="s">
        <v>651</v>
      </c>
      <c r="D127" s="54" t="s">
        <v>108</v>
      </c>
      <c r="E127" s="53" t="s">
        <v>517</v>
      </c>
      <c r="F127" s="55"/>
      <c r="G127" s="55"/>
      <c r="H127" s="56"/>
      <c r="I127" s="57">
        <v>23.647061220153912</v>
      </c>
      <c r="J127" s="58"/>
      <c r="K127" s="58"/>
      <c r="L127" s="53" t="s">
        <v>154</v>
      </c>
      <c r="M127" s="59" t="s">
        <v>630</v>
      </c>
    </row>
    <row r="128" spans="1:13" x14ac:dyDescent="0.25">
      <c r="A128" s="51"/>
      <c r="B128" s="53" t="s">
        <v>652</v>
      </c>
      <c r="C128" s="54" t="s">
        <v>653</v>
      </c>
      <c r="D128" s="54" t="s">
        <v>108</v>
      </c>
      <c r="E128" s="53" t="s">
        <v>517</v>
      </c>
      <c r="F128" s="55"/>
      <c r="G128" s="55"/>
      <c r="H128" s="56"/>
      <c r="I128" s="57">
        <v>34.682356456225726</v>
      </c>
      <c r="J128" s="58"/>
      <c r="K128" s="58"/>
      <c r="L128" s="53" t="s">
        <v>154</v>
      </c>
      <c r="M128" s="59" t="s">
        <v>633</v>
      </c>
    </row>
    <row r="129" spans="1:13" x14ac:dyDescent="0.25">
      <c r="A129" s="51"/>
      <c r="B129" s="44" t="s">
        <v>609</v>
      </c>
      <c r="C129" s="45" t="s">
        <v>610</v>
      </c>
      <c r="D129" s="45" t="s">
        <v>108</v>
      </c>
      <c r="E129" s="44" t="s">
        <v>517</v>
      </c>
      <c r="F129" s="46"/>
      <c r="G129" s="46"/>
      <c r="H129" s="47">
        <v>0</v>
      </c>
      <c r="I129" s="48"/>
      <c r="J129" s="49"/>
      <c r="K129" s="49"/>
      <c r="L129" s="44" t="s">
        <v>154</v>
      </c>
      <c r="M129" s="50"/>
    </row>
    <row r="130" spans="1:13" x14ac:dyDescent="0.25">
      <c r="A130" s="51"/>
      <c r="B130" s="53" t="s">
        <v>654</v>
      </c>
      <c r="C130" s="54" t="s">
        <v>655</v>
      </c>
      <c r="D130" s="54" t="s">
        <v>108</v>
      </c>
      <c r="E130" s="53" t="s">
        <v>517</v>
      </c>
      <c r="F130" s="55"/>
      <c r="G130" s="55"/>
      <c r="H130" s="56"/>
      <c r="I130" s="57">
        <v>59.964664275160409</v>
      </c>
      <c r="J130" s="58"/>
      <c r="K130" s="58"/>
      <c r="L130" s="53" t="s">
        <v>154</v>
      </c>
      <c r="M130" s="59" t="s">
        <v>534</v>
      </c>
    </row>
    <row r="131" spans="1:13" x14ac:dyDescent="0.25">
      <c r="A131" s="51"/>
      <c r="B131" s="53" t="s">
        <v>656</v>
      </c>
      <c r="C131" s="54" t="s">
        <v>657</v>
      </c>
      <c r="D131" s="54" t="s">
        <v>108</v>
      </c>
      <c r="E131" s="53" t="s">
        <v>517</v>
      </c>
      <c r="F131" s="55"/>
      <c r="G131" s="55"/>
      <c r="H131" s="56"/>
      <c r="I131" s="57">
        <v>84.814798814861973</v>
      </c>
      <c r="J131" s="58"/>
      <c r="K131" s="58"/>
      <c r="L131" s="53" t="s">
        <v>154</v>
      </c>
      <c r="M131" s="59" t="s">
        <v>638</v>
      </c>
    </row>
    <row r="132" spans="1:13" x14ac:dyDescent="0.25">
      <c r="A132" s="51"/>
      <c r="B132" s="53" t="s">
        <v>658</v>
      </c>
      <c r="C132" s="54" t="s">
        <v>659</v>
      </c>
      <c r="D132" s="54" t="s">
        <v>108</v>
      </c>
      <c r="E132" s="53" t="s">
        <v>517</v>
      </c>
      <c r="F132" s="55"/>
      <c r="G132" s="55"/>
      <c r="H132" s="56"/>
      <c r="I132" s="57">
        <v>98.385166625239904</v>
      </c>
      <c r="J132" s="58"/>
      <c r="K132" s="58"/>
      <c r="L132" s="53" t="s">
        <v>154</v>
      </c>
      <c r="M132" s="59" t="s">
        <v>540</v>
      </c>
    </row>
    <row r="133" spans="1:13" x14ac:dyDescent="0.25">
      <c r="A133" s="51" t="s">
        <v>660</v>
      </c>
      <c r="F133" s="46"/>
      <c r="G133" s="46"/>
      <c r="H133" s="47"/>
      <c r="I133" s="48"/>
      <c r="J133" s="49"/>
      <c r="K133" s="49"/>
      <c r="M133" s="50"/>
    </row>
    <row r="134" spans="1:13" x14ac:dyDescent="0.25">
      <c r="A134" s="51"/>
      <c r="F134" s="46"/>
      <c r="G134" s="46"/>
      <c r="H134" s="47"/>
      <c r="I134" s="48"/>
      <c r="J134" s="49"/>
      <c r="K134" s="49"/>
      <c r="M134" s="50"/>
    </row>
    <row r="135" spans="1:13" x14ac:dyDescent="0.25">
      <c r="A135" s="51"/>
      <c r="B135" s="67" t="s">
        <v>661</v>
      </c>
      <c r="F135" s="46"/>
      <c r="G135" s="46"/>
      <c r="H135" s="47"/>
      <c r="I135" s="48"/>
      <c r="J135" s="49"/>
      <c r="K135" s="49"/>
      <c r="M135" s="50"/>
    </row>
    <row r="136" spans="1:13" x14ac:dyDescent="0.25">
      <c r="A136" s="51"/>
      <c r="B136" s="44" t="s">
        <v>662</v>
      </c>
      <c r="C136" s="45" t="s">
        <v>663</v>
      </c>
      <c r="D136" s="45" t="s">
        <v>108</v>
      </c>
      <c r="E136" s="44" t="s">
        <v>517</v>
      </c>
      <c r="F136" s="46">
        <v>13.5</v>
      </c>
      <c r="G136" s="46">
        <v>17.75</v>
      </c>
      <c r="H136" s="47">
        <v>0</v>
      </c>
      <c r="I136" s="48">
        <v>36</v>
      </c>
      <c r="J136" s="49">
        <v>25</v>
      </c>
      <c r="K136" s="49">
        <v>43</v>
      </c>
      <c r="L136" s="44" t="s">
        <v>154</v>
      </c>
      <c r="M136" s="50"/>
    </row>
    <row r="137" spans="1:13" x14ac:dyDescent="0.25">
      <c r="A137" s="51"/>
      <c r="B137" s="53" t="s">
        <v>522</v>
      </c>
      <c r="C137" s="54" t="s">
        <v>664</v>
      </c>
      <c r="D137" s="54" t="s">
        <v>108</v>
      </c>
      <c r="E137" s="53" t="s">
        <v>517</v>
      </c>
      <c r="F137" s="55"/>
      <c r="G137" s="55"/>
      <c r="H137" s="56"/>
      <c r="I137" s="57">
        <v>24.771820516884375</v>
      </c>
      <c r="J137" s="58"/>
      <c r="K137" s="58"/>
      <c r="L137" s="53" t="s">
        <v>154</v>
      </c>
      <c r="M137" s="59" t="s">
        <v>665</v>
      </c>
    </row>
    <row r="138" spans="1:13" x14ac:dyDescent="0.25">
      <c r="A138" s="51"/>
      <c r="B138" s="53" t="s">
        <v>525</v>
      </c>
      <c r="C138" s="54" t="s">
        <v>666</v>
      </c>
      <c r="D138" s="54" t="s">
        <v>108</v>
      </c>
      <c r="E138" s="53" t="s">
        <v>517</v>
      </c>
      <c r="F138" s="55"/>
      <c r="G138" s="55"/>
      <c r="H138" s="56"/>
      <c r="I138" s="57">
        <v>35.94972655747052</v>
      </c>
      <c r="J138" s="58"/>
      <c r="K138" s="58"/>
      <c r="L138" s="53" t="s">
        <v>154</v>
      </c>
      <c r="M138" s="59" t="s">
        <v>667</v>
      </c>
    </row>
    <row r="139" spans="1:13" x14ac:dyDescent="0.25">
      <c r="A139" s="51"/>
      <c r="B139" s="53" t="s">
        <v>528</v>
      </c>
      <c r="C139" s="54" t="s">
        <v>668</v>
      </c>
      <c r="D139" s="54" t="s">
        <v>108</v>
      </c>
      <c r="E139" s="53" t="s">
        <v>517</v>
      </c>
      <c r="F139" s="55"/>
      <c r="G139" s="55"/>
      <c r="H139" s="56"/>
      <c r="I139" s="57">
        <v>42.890319977027339</v>
      </c>
      <c r="J139" s="58"/>
      <c r="K139" s="58"/>
      <c r="L139" s="53" t="s">
        <v>154</v>
      </c>
      <c r="M139" s="59" t="s">
        <v>669</v>
      </c>
    </row>
    <row r="140" spans="1:13" x14ac:dyDescent="0.25">
      <c r="A140" s="51"/>
      <c r="B140" s="44" t="s">
        <v>670</v>
      </c>
      <c r="C140" s="45" t="s">
        <v>671</v>
      </c>
      <c r="D140" s="45" t="s">
        <v>108</v>
      </c>
      <c r="E140" s="44" t="s">
        <v>517</v>
      </c>
      <c r="F140" s="46">
        <v>14.2</v>
      </c>
      <c r="G140" s="46">
        <v>20.65</v>
      </c>
      <c r="H140" s="47">
        <v>0</v>
      </c>
      <c r="I140" s="48">
        <v>99</v>
      </c>
      <c r="J140" s="49">
        <v>72</v>
      </c>
      <c r="K140" s="49">
        <v>114</v>
      </c>
      <c r="L140" s="44" t="s">
        <v>154</v>
      </c>
      <c r="M140" s="50"/>
    </row>
    <row r="141" spans="1:13" x14ac:dyDescent="0.25">
      <c r="A141" s="51"/>
      <c r="B141" s="53" t="s">
        <v>532</v>
      </c>
      <c r="C141" s="54" t="s">
        <v>672</v>
      </c>
      <c r="D141" s="54" t="s">
        <v>108</v>
      </c>
      <c r="E141" s="53" t="s">
        <v>517</v>
      </c>
      <c r="F141" s="55"/>
      <c r="G141" s="55"/>
      <c r="H141" s="56"/>
      <c r="I141" s="57">
        <v>71.58657595864922</v>
      </c>
      <c r="J141" s="58"/>
      <c r="K141" s="58"/>
      <c r="L141" s="53" t="s">
        <v>154</v>
      </c>
      <c r="M141" s="59" t="s">
        <v>673</v>
      </c>
    </row>
    <row r="142" spans="1:13" x14ac:dyDescent="0.25">
      <c r="A142" s="51"/>
      <c r="B142" s="53" t="s">
        <v>535</v>
      </c>
      <c r="C142" s="54" t="s">
        <v>674</v>
      </c>
      <c r="D142" s="54" t="s">
        <v>108</v>
      </c>
      <c r="E142" s="53" t="s">
        <v>517</v>
      </c>
      <c r="F142" s="55"/>
      <c r="G142" s="55"/>
      <c r="H142" s="56"/>
      <c r="I142" s="57">
        <v>98.411561435962099</v>
      </c>
      <c r="J142" s="58"/>
      <c r="K142" s="58"/>
      <c r="L142" s="53" t="s">
        <v>154</v>
      </c>
      <c r="M142" s="59" t="s">
        <v>675</v>
      </c>
    </row>
    <row r="143" spans="1:13" x14ac:dyDescent="0.25">
      <c r="A143" s="51"/>
      <c r="B143" s="53" t="s">
        <v>538</v>
      </c>
      <c r="C143" s="54" t="s">
        <v>676</v>
      </c>
      <c r="D143" s="54" t="s">
        <v>108</v>
      </c>
      <c r="E143" s="53" t="s">
        <v>517</v>
      </c>
      <c r="F143" s="55"/>
      <c r="G143" s="55"/>
      <c r="H143" s="56"/>
      <c r="I143" s="57">
        <v>113.09949095245599</v>
      </c>
      <c r="J143" s="58"/>
      <c r="K143" s="58"/>
      <c r="L143" s="53" t="s">
        <v>154</v>
      </c>
      <c r="M143" s="59" t="s">
        <v>677</v>
      </c>
    </row>
    <row r="144" spans="1:13" x14ac:dyDescent="0.25">
      <c r="A144" s="51"/>
      <c r="B144" s="44" t="s">
        <v>678</v>
      </c>
      <c r="C144" s="45" t="s">
        <v>679</v>
      </c>
      <c r="D144" s="45" t="s">
        <v>108</v>
      </c>
      <c r="E144" s="44" t="s">
        <v>517</v>
      </c>
      <c r="F144" s="46">
        <v>7</v>
      </c>
      <c r="G144" s="46">
        <v>0</v>
      </c>
      <c r="H144" s="47">
        <v>0</v>
      </c>
      <c r="I144" s="48">
        <v>22</v>
      </c>
      <c r="J144" s="49">
        <v>14</v>
      </c>
      <c r="K144" s="49">
        <v>34</v>
      </c>
      <c r="L144" s="44" t="s">
        <v>154</v>
      </c>
      <c r="M144" s="50"/>
    </row>
    <row r="145" spans="1:13" x14ac:dyDescent="0.25">
      <c r="A145" s="51"/>
      <c r="B145" s="53" t="s">
        <v>680</v>
      </c>
      <c r="C145" s="54" t="s">
        <v>681</v>
      </c>
      <c r="D145" s="54" t="s">
        <v>108</v>
      </c>
      <c r="E145" s="53" t="s">
        <v>517</v>
      </c>
      <c r="F145" s="55"/>
      <c r="G145" s="55"/>
      <c r="H145" s="56"/>
      <c r="I145" s="57">
        <v>13.567499629528125</v>
      </c>
      <c r="J145" s="58"/>
      <c r="K145" s="58"/>
      <c r="L145" s="53" t="s">
        <v>154</v>
      </c>
      <c r="M145" s="59" t="s">
        <v>682</v>
      </c>
    </row>
    <row r="146" spans="1:13" x14ac:dyDescent="0.25">
      <c r="A146" s="51"/>
      <c r="B146" s="53" t="s">
        <v>683</v>
      </c>
      <c r="C146" s="54" t="s">
        <v>684</v>
      </c>
      <c r="D146" s="54" t="s">
        <v>108</v>
      </c>
      <c r="E146" s="53" t="s">
        <v>517</v>
      </c>
      <c r="F146" s="55"/>
      <c r="G146" s="55"/>
      <c r="H146" s="56"/>
      <c r="I146" s="57">
        <v>21.500518577384376</v>
      </c>
      <c r="J146" s="58"/>
      <c r="K146" s="58"/>
      <c r="L146" s="53" t="s">
        <v>154</v>
      </c>
      <c r="M146" s="59" t="s">
        <v>685</v>
      </c>
    </row>
    <row r="147" spans="1:13" x14ac:dyDescent="0.25">
      <c r="A147" s="51"/>
      <c r="B147" s="53" t="s">
        <v>686</v>
      </c>
      <c r="C147" s="54" t="s">
        <v>687</v>
      </c>
      <c r="D147" s="54" t="s">
        <v>108</v>
      </c>
      <c r="E147" s="53" t="s">
        <v>517</v>
      </c>
      <c r="F147" s="55"/>
      <c r="G147" s="55"/>
      <c r="H147" s="56"/>
      <c r="I147" s="57">
        <v>33.369455511246095</v>
      </c>
      <c r="J147" s="58"/>
      <c r="K147" s="58"/>
      <c r="L147" s="53" t="s">
        <v>154</v>
      </c>
      <c r="M147" s="59" t="s">
        <v>669</v>
      </c>
    </row>
    <row r="148" spans="1:13" x14ac:dyDescent="0.25">
      <c r="A148" s="51"/>
      <c r="B148" s="44" t="s">
        <v>688</v>
      </c>
      <c r="C148" s="45" t="s">
        <v>689</v>
      </c>
      <c r="D148" s="45" t="s">
        <v>108</v>
      </c>
      <c r="E148" s="44" t="s">
        <v>517</v>
      </c>
      <c r="F148" s="46">
        <v>7.6</v>
      </c>
      <c r="G148" s="46">
        <v>0</v>
      </c>
      <c r="H148" s="47">
        <v>0</v>
      </c>
      <c r="I148" s="48">
        <v>86</v>
      </c>
      <c r="J148" s="49">
        <v>59</v>
      </c>
      <c r="K148" s="49">
        <v>100</v>
      </c>
      <c r="L148" s="44" t="s">
        <v>154</v>
      </c>
      <c r="M148" s="50"/>
    </row>
    <row r="149" spans="1:13" x14ac:dyDescent="0.25">
      <c r="A149" s="51"/>
      <c r="B149" s="53" t="s">
        <v>690</v>
      </c>
      <c r="C149" s="54" t="s">
        <v>691</v>
      </c>
      <c r="D149" s="54" t="s">
        <v>108</v>
      </c>
      <c r="E149" s="53" t="s">
        <v>517</v>
      </c>
      <c r="F149" s="55"/>
      <c r="G149" s="55"/>
      <c r="H149" s="56"/>
      <c r="I149" s="57">
        <v>58.214388414986779</v>
      </c>
      <c r="J149" s="58"/>
      <c r="K149" s="58"/>
      <c r="L149" s="53" t="s">
        <v>154</v>
      </c>
      <c r="M149" s="59" t="s">
        <v>692</v>
      </c>
    </row>
    <row r="150" spans="1:13" x14ac:dyDescent="0.25">
      <c r="A150" s="51"/>
      <c r="B150" s="53" t="s">
        <v>693</v>
      </c>
      <c r="C150" s="54" t="s">
        <v>694</v>
      </c>
      <c r="D150" s="54" t="s">
        <v>108</v>
      </c>
      <c r="E150" s="53" t="s">
        <v>517</v>
      </c>
      <c r="F150" s="55"/>
      <c r="G150" s="55"/>
      <c r="H150" s="56"/>
      <c r="I150" s="57">
        <v>85.789625032612079</v>
      </c>
      <c r="J150" s="58"/>
      <c r="K150" s="58"/>
      <c r="L150" s="53" t="s">
        <v>154</v>
      </c>
      <c r="M150" s="59" t="s">
        <v>675</v>
      </c>
    </row>
    <row r="151" spans="1:13" x14ac:dyDescent="0.25">
      <c r="A151" s="51"/>
      <c r="B151" s="53" t="s">
        <v>695</v>
      </c>
      <c r="C151" s="54" t="s">
        <v>696</v>
      </c>
      <c r="D151" s="54" t="s">
        <v>108</v>
      </c>
      <c r="E151" s="53" t="s">
        <v>517</v>
      </c>
      <c r="F151" s="55"/>
      <c r="G151" s="55"/>
      <c r="H151" s="56"/>
      <c r="I151" s="57">
        <v>99.577243341424747</v>
      </c>
      <c r="J151" s="58"/>
      <c r="K151" s="58"/>
      <c r="L151" s="53" t="s">
        <v>154</v>
      </c>
      <c r="M151" s="59" t="s">
        <v>677</v>
      </c>
    </row>
    <row r="152" spans="1:13" x14ac:dyDescent="0.25">
      <c r="A152" s="51"/>
      <c r="F152" s="46"/>
      <c r="G152" s="46"/>
      <c r="H152" s="47"/>
      <c r="I152" s="48"/>
      <c r="J152" s="49"/>
      <c r="K152" s="49"/>
      <c r="M152" s="50"/>
    </row>
    <row r="153" spans="1:13" x14ac:dyDescent="0.25">
      <c r="A153" s="51"/>
      <c r="B153" s="67" t="s">
        <v>697</v>
      </c>
      <c r="E153" s="44" t="s">
        <v>517</v>
      </c>
      <c r="F153" s="46">
        <v>0</v>
      </c>
      <c r="G153" s="46">
        <v>0</v>
      </c>
      <c r="H153" s="47">
        <v>0</v>
      </c>
      <c r="I153" s="48"/>
      <c r="J153" s="49"/>
      <c r="K153" s="49"/>
      <c r="M153" s="50"/>
    </row>
    <row r="154" spans="1:13" x14ac:dyDescent="0.25">
      <c r="A154" s="51"/>
      <c r="B154" s="53" t="s">
        <v>698</v>
      </c>
      <c r="C154" s="54" t="s">
        <v>699</v>
      </c>
      <c r="D154" s="54" t="s">
        <v>108</v>
      </c>
      <c r="E154" s="53" t="s">
        <v>517</v>
      </c>
      <c r="F154" s="55"/>
      <c r="G154" s="55"/>
      <c r="H154" s="56"/>
      <c r="I154" s="57">
        <v>17.751820516884376</v>
      </c>
      <c r="J154" s="58"/>
      <c r="K154" s="58"/>
      <c r="L154" s="53" t="s">
        <v>154</v>
      </c>
      <c r="M154" s="59" t="s">
        <v>665</v>
      </c>
    </row>
    <row r="155" spans="1:13" x14ac:dyDescent="0.25">
      <c r="A155" s="51"/>
      <c r="B155" s="53" t="s">
        <v>700</v>
      </c>
      <c r="C155" s="54" t="s">
        <v>701</v>
      </c>
      <c r="D155" s="54" t="s">
        <v>108</v>
      </c>
      <c r="E155" s="53" t="s">
        <v>517</v>
      </c>
      <c r="F155" s="55"/>
      <c r="G155" s="55"/>
      <c r="H155" s="56"/>
      <c r="I155" s="57">
        <v>28.929726557470516</v>
      </c>
      <c r="J155" s="58"/>
      <c r="K155" s="58"/>
      <c r="L155" s="53" t="s">
        <v>154</v>
      </c>
      <c r="M155" s="59" t="s">
        <v>667</v>
      </c>
    </row>
    <row r="156" spans="1:13" x14ac:dyDescent="0.25">
      <c r="A156" s="51"/>
      <c r="B156" s="53" t="s">
        <v>702</v>
      </c>
      <c r="C156" s="54" t="s">
        <v>703</v>
      </c>
      <c r="D156" s="54" t="s">
        <v>108</v>
      </c>
      <c r="E156" s="53" t="s">
        <v>517</v>
      </c>
      <c r="F156" s="55"/>
      <c r="G156" s="55"/>
      <c r="H156" s="56"/>
      <c r="I156" s="57">
        <v>35.870319977027336</v>
      </c>
      <c r="J156" s="58"/>
      <c r="K156" s="58"/>
      <c r="L156" s="53" t="s">
        <v>154</v>
      </c>
      <c r="M156" s="59" t="s">
        <v>669</v>
      </c>
    </row>
    <row r="157" spans="1:13" x14ac:dyDescent="0.25">
      <c r="A157" s="51"/>
      <c r="B157" s="44" t="s">
        <v>704</v>
      </c>
      <c r="C157" s="45" t="s">
        <v>671</v>
      </c>
      <c r="D157" s="45" t="s">
        <v>108</v>
      </c>
      <c r="E157" s="44" t="s">
        <v>517</v>
      </c>
      <c r="F157" s="46"/>
      <c r="G157" s="46"/>
      <c r="H157" s="47">
        <v>0</v>
      </c>
      <c r="I157" s="48"/>
      <c r="J157" s="49"/>
      <c r="K157" s="49"/>
      <c r="L157" s="44" t="s">
        <v>154</v>
      </c>
      <c r="M157" s="50"/>
    </row>
    <row r="158" spans="1:13" x14ac:dyDescent="0.25">
      <c r="A158" s="51"/>
      <c r="B158" s="53" t="s">
        <v>705</v>
      </c>
      <c r="C158" s="54" t="s">
        <v>706</v>
      </c>
      <c r="D158" s="54" t="s">
        <v>108</v>
      </c>
      <c r="E158" s="53" t="s">
        <v>517</v>
      </c>
      <c r="F158" s="55"/>
      <c r="G158" s="55"/>
      <c r="H158" s="56"/>
      <c r="I158" s="57">
        <v>64.566575958649224</v>
      </c>
      <c r="J158" s="58"/>
      <c r="K158" s="58"/>
      <c r="L158" s="53" t="s">
        <v>154</v>
      </c>
      <c r="M158" s="59" t="s">
        <v>673</v>
      </c>
    </row>
    <row r="159" spans="1:13" x14ac:dyDescent="0.25">
      <c r="A159" s="51"/>
      <c r="B159" s="53" t="s">
        <v>707</v>
      </c>
      <c r="C159" s="54" t="s">
        <v>708</v>
      </c>
      <c r="D159" s="54" t="s">
        <v>108</v>
      </c>
      <c r="E159" s="53" t="s">
        <v>517</v>
      </c>
      <c r="F159" s="55"/>
      <c r="G159" s="55"/>
      <c r="H159" s="56"/>
      <c r="I159" s="57">
        <v>91.391561435962089</v>
      </c>
      <c r="J159" s="58"/>
      <c r="K159" s="58"/>
      <c r="L159" s="53" t="s">
        <v>154</v>
      </c>
      <c r="M159" s="59" t="s">
        <v>675</v>
      </c>
    </row>
    <row r="160" spans="1:13" x14ac:dyDescent="0.25">
      <c r="A160" s="51"/>
      <c r="B160" s="53" t="s">
        <v>709</v>
      </c>
      <c r="C160" s="54" t="s">
        <v>710</v>
      </c>
      <c r="D160" s="54" t="s">
        <v>108</v>
      </c>
      <c r="E160" s="53" t="s">
        <v>517</v>
      </c>
      <c r="F160" s="55"/>
      <c r="G160" s="55"/>
      <c r="H160" s="56"/>
      <c r="I160" s="57">
        <v>106.07949095245598</v>
      </c>
      <c r="J160" s="58"/>
      <c r="K160" s="58"/>
      <c r="L160" s="53" t="s">
        <v>154</v>
      </c>
      <c r="M160" s="59" t="s">
        <v>677</v>
      </c>
    </row>
    <row r="161" spans="1:13" x14ac:dyDescent="0.25">
      <c r="A161" s="51"/>
      <c r="B161" s="44" t="s">
        <v>172</v>
      </c>
      <c r="C161" s="45" t="s">
        <v>711</v>
      </c>
      <c r="D161" s="45" t="s">
        <v>108</v>
      </c>
      <c r="E161" s="45" t="s">
        <v>712</v>
      </c>
      <c r="F161" s="45"/>
      <c r="G161" s="45"/>
      <c r="H161" s="45"/>
      <c r="I161" s="45"/>
      <c r="J161" s="45"/>
      <c r="K161" s="45"/>
      <c r="L161" s="45"/>
      <c r="M161" s="45"/>
    </row>
    <row r="162" spans="1:13" x14ac:dyDescent="0.25">
      <c r="A162" s="51" t="s">
        <v>713</v>
      </c>
      <c r="F162" s="46"/>
      <c r="G162" s="46"/>
      <c r="H162" s="47"/>
      <c r="I162" s="48"/>
      <c r="J162" s="49"/>
      <c r="K162" s="49"/>
      <c r="M162" s="50"/>
    </row>
    <row r="163" spans="1:13" ht="38.25" x14ac:dyDescent="0.25">
      <c r="A163" s="51"/>
      <c r="B163" s="44" t="s">
        <v>714</v>
      </c>
      <c r="C163" s="45" t="s">
        <v>165</v>
      </c>
      <c r="D163" s="45" t="s">
        <v>86</v>
      </c>
      <c r="E163" s="44" t="s">
        <v>517</v>
      </c>
      <c r="F163" s="46"/>
      <c r="G163" s="46"/>
      <c r="H163" s="47"/>
      <c r="I163" s="49">
        <v>2.4972375000000002</v>
      </c>
      <c r="J163" s="49">
        <v>1.7556875000000001</v>
      </c>
      <c r="K163" s="49">
        <v>5.8393750000000004</v>
      </c>
      <c r="L163" s="44" t="s">
        <v>92</v>
      </c>
      <c r="M163" s="50" t="s">
        <v>166</v>
      </c>
    </row>
    <row r="164" spans="1:13" x14ac:dyDescent="0.25">
      <c r="A164" s="51"/>
      <c r="B164" s="44" t="s">
        <v>186</v>
      </c>
      <c r="C164" s="45" t="s">
        <v>187</v>
      </c>
      <c r="D164" s="45" t="s">
        <v>108</v>
      </c>
      <c r="E164" s="44" t="s">
        <v>517</v>
      </c>
      <c r="F164" s="46">
        <v>4.3</v>
      </c>
      <c r="G164" s="46">
        <v>5.9</v>
      </c>
      <c r="H164" s="47">
        <v>0</v>
      </c>
      <c r="I164" s="48">
        <v>27</v>
      </c>
      <c r="J164" s="49">
        <v>17</v>
      </c>
      <c r="K164" s="49">
        <v>31</v>
      </c>
      <c r="L164" s="44" t="s">
        <v>154</v>
      </c>
      <c r="M164" s="50"/>
    </row>
    <row r="165" spans="1:13" x14ac:dyDescent="0.25">
      <c r="A165" s="51"/>
      <c r="B165" s="53" t="s">
        <v>698</v>
      </c>
      <c r="C165" s="54" t="s">
        <v>715</v>
      </c>
      <c r="D165" s="54" t="s">
        <v>108</v>
      </c>
      <c r="E165" s="53" t="s">
        <v>517</v>
      </c>
      <c r="F165" s="55"/>
      <c r="G165" s="55"/>
      <c r="H165" s="56"/>
      <c r="I165" s="57">
        <v>16.272975246247658</v>
      </c>
      <c r="J165" s="58"/>
      <c r="K165" s="58"/>
      <c r="L165" s="53" t="s">
        <v>154</v>
      </c>
      <c r="M165" s="59" t="s">
        <v>716</v>
      </c>
    </row>
    <row r="166" spans="1:13" x14ac:dyDescent="0.25">
      <c r="A166" s="51"/>
      <c r="B166" s="53" t="s">
        <v>700</v>
      </c>
      <c r="C166" s="54" t="s">
        <v>717</v>
      </c>
      <c r="D166" s="54" t="s">
        <v>108</v>
      </c>
      <c r="E166" s="53" t="s">
        <v>517</v>
      </c>
      <c r="F166" s="55"/>
      <c r="G166" s="55"/>
      <c r="H166" s="56"/>
      <c r="I166" s="57">
        <v>26.036003424763752</v>
      </c>
      <c r="J166" s="58"/>
      <c r="K166" s="58"/>
      <c r="L166" s="53" t="s">
        <v>154</v>
      </c>
      <c r="M166" s="59" t="s">
        <v>718</v>
      </c>
    </row>
    <row r="167" spans="1:13" x14ac:dyDescent="0.25">
      <c r="A167" s="51"/>
      <c r="B167" s="53" t="s">
        <v>702</v>
      </c>
      <c r="C167" s="54" t="s">
        <v>719</v>
      </c>
      <c r="D167" s="54" t="s">
        <v>108</v>
      </c>
      <c r="E167" s="53" t="s">
        <v>517</v>
      </c>
      <c r="F167" s="55"/>
      <c r="G167" s="55"/>
      <c r="H167" s="56"/>
      <c r="I167" s="57">
        <v>30.243338804246871</v>
      </c>
      <c r="J167" s="58"/>
      <c r="K167" s="58"/>
      <c r="L167" s="53" t="s">
        <v>154</v>
      </c>
      <c r="M167" s="59" t="s">
        <v>720</v>
      </c>
    </row>
    <row r="168" spans="1:13" x14ac:dyDescent="0.25">
      <c r="A168" s="51"/>
      <c r="B168" s="44" t="s">
        <v>704</v>
      </c>
      <c r="C168" s="45" t="s">
        <v>189</v>
      </c>
      <c r="D168" s="45" t="s">
        <v>108</v>
      </c>
      <c r="E168" s="44" t="s">
        <v>517</v>
      </c>
      <c r="F168" s="46">
        <v>4.5999999999999996</v>
      </c>
      <c r="G168" s="46">
        <v>7.3</v>
      </c>
      <c r="H168" s="47">
        <v>0</v>
      </c>
      <c r="I168" s="48">
        <v>74</v>
      </c>
      <c r="J168" s="49">
        <v>51</v>
      </c>
      <c r="K168" s="49">
        <v>98</v>
      </c>
      <c r="L168" s="44" t="s">
        <v>154</v>
      </c>
      <c r="M168" s="50"/>
    </row>
    <row r="169" spans="1:13" x14ac:dyDescent="0.25">
      <c r="A169" s="51"/>
      <c r="B169" s="53" t="s">
        <v>705</v>
      </c>
      <c r="C169" s="54" t="s">
        <v>721</v>
      </c>
      <c r="D169" s="54" t="s">
        <v>108</v>
      </c>
      <c r="E169" s="53" t="s">
        <v>517</v>
      </c>
      <c r="F169" s="55"/>
      <c r="G169" s="55"/>
      <c r="H169" s="56"/>
      <c r="I169" s="57">
        <v>50.218447967838287</v>
      </c>
      <c r="J169" s="58"/>
      <c r="K169" s="58"/>
      <c r="L169" s="53" t="s">
        <v>154</v>
      </c>
      <c r="M169" s="59" t="s">
        <v>722</v>
      </c>
    </row>
    <row r="170" spans="1:13" x14ac:dyDescent="0.25">
      <c r="A170" s="51"/>
      <c r="B170" s="53" t="s">
        <v>707</v>
      </c>
      <c r="C170" s="54" t="s">
        <v>723</v>
      </c>
      <c r="D170" s="54" t="s">
        <v>108</v>
      </c>
      <c r="E170" s="53" t="s">
        <v>517</v>
      </c>
      <c r="F170" s="55"/>
      <c r="G170" s="55"/>
      <c r="H170" s="56"/>
      <c r="I170" s="57">
        <v>73.603319221930008</v>
      </c>
      <c r="J170" s="58"/>
      <c r="K170" s="58"/>
      <c r="L170" s="53" t="s">
        <v>154</v>
      </c>
      <c r="M170" s="59" t="s">
        <v>724</v>
      </c>
    </row>
    <row r="171" spans="1:13" x14ac:dyDescent="0.25">
      <c r="A171" s="51"/>
      <c r="B171" s="53" t="s">
        <v>709</v>
      </c>
      <c r="C171" s="54" t="s">
        <v>725</v>
      </c>
      <c r="D171" s="54" t="s">
        <v>108</v>
      </c>
      <c r="E171" s="53" t="s">
        <v>517</v>
      </c>
      <c r="F171" s="55"/>
      <c r="G171" s="55"/>
      <c r="H171" s="56"/>
      <c r="I171" s="57">
        <v>97.92</v>
      </c>
      <c r="J171" s="58"/>
      <c r="K171" s="58"/>
      <c r="L171" s="53" t="s">
        <v>154</v>
      </c>
      <c r="M171" s="59" t="s">
        <v>726</v>
      </c>
    </row>
    <row r="172" spans="1:13" x14ac:dyDescent="0.25">
      <c r="A172" s="51"/>
      <c r="B172" s="44" t="s">
        <v>188</v>
      </c>
      <c r="C172" s="45" t="s">
        <v>727</v>
      </c>
      <c r="D172" s="45" t="s">
        <v>108</v>
      </c>
      <c r="E172" s="44" t="s">
        <v>517</v>
      </c>
      <c r="F172" s="46">
        <v>5.0999999999999996</v>
      </c>
      <c r="G172" s="46">
        <v>8.9</v>
      </c>
      <c r="H172" s="47">
        <v>0</v>
      </c>
      <c r="I172" s="48">
        <v>29</v>
      </c>
      <c r="J172" s="49">
        <v>18</v>
      </c>
      <c r="K172" s="49">
        <v>33</v>
      </c>
      <c r="L172" s="44" t="s">
        <v>154</v>
      </c>
      <c r="M172" s="50"/>
    </row>
    <row r="173" spans="1:13" x14ac:dyDescent="0.25">
      <c r="A173" s="51"/>
      <c r="B173" s="53" t="s">
        <v>728</v>
      </c>
      <c r="C173" s="54" t="s">
        <v>729</v>
      </c>
      <c r="D173" s="54" t="s">
        <v>108</v>
      </c>
      <c r="E173" s="53" t="s">
        <v>517</v>
      </c>
      <c r="F173" s="55"/>
      <c r="G173" s="55"/>
      <c r="H173" s="56"/>
      <c r="I173" s="57">
        <v>17.23753236321641</v>
      </c>
      <c r="J173" s="58"/>
      <c r="K173" s="58"/>
      <c r="L173" s="53" t="s">
        <v>154</v>
      </c>
      <c r="M173" s="59" t="s">
        <v>716</v>
      </c>
    </row>
    <row r="174" spans="1:13" x14ac:dyDescent="0.25">
      <c r="A174" s="51"/>
      <c r="B174" s="53" t="s">
        <v>730</v>
      </c>
      <c r="C174" s="54" t="s">
        <v>731</v>
      </c>
      <c r="D174" s="54" t="s">
        <v>108</v>
      </c>
      <c r="E174" s="53" t="s">
        <v>517</v>
      </c>
      <c r="F174" s="55"/>
      <c r="G174" s="55"/>
      <c r="H174" s="56"/>
      <c r="I174" s="57">
        <v>28.175437265424165</v>
      </c>
      <c r="J174" s="58"/>
      <c r="K174" s="58"/>
      <c r="L174" s="53" t="s">
        <v>154</v>
      </c>
      <c r="M174" s="59" t="s">
        <v>718</v>
      </c>
    </row>
    <row r="175" spans="1:13" x14ac:dyDescent="0.25">
      <c r="A175" s="51"/>
      <c r="B175" s="53" t="s">
        <v>732</v>
      </c>
      <c r="C175" s="54" t="s">
        <v>733</v>
      </c>
      <c r="D175" s="54" t="s">
        <v>108</v>
      </c>
      <c r="E175" s="53" t="s">
        <v>517</v>
      </c>
      <c r="F175" s="55"/>
      <c r="G175" s="55"/>
      <c r="H175" s="56"/>
      <c r="I175" s="57">
        <v>32.212119209907598</v>
      </c>
      <c r="J175" s="58"/>
      <c r="K175" s="58"/>
      <c r="L175" s="53" t="s">
        <v>154</v>
      </c>
      <c r="M175" s="59" t="s">
        <v>734</v>
      </c>
    </row>
    <row r="176" spans="1:13" x14ac:dyDescent="0.25">
      <c r="A176" s="51"/>
      <c r="B176" s="44" t="s">
        <v>735</v>
      </c>
      <c r="C176" s="45" t="s">
        <v>736</v>
      </c>
      <c r="D176" s="45" t="s">
        <v>108</v>
      </c>
      <c r="E176" s="44" t="s">
        <v>517</v>
      </c>
      <c r="F176" s="46">
        <v>5.5</v>
      </c>
      <c r="G176" s="46">
        <v>11</v>
      </c>
      <c r="H176" s="47">
        <v>0</v>
      </c>
      <c r="I176" s="48">
        <v>77</v>
      </c>
      <c r="J176" s="49">
        <v>50</v>
      </c>
      <c r="K176" s="49">
        <v>102</v>
      </c>
      <c r="L176" s="44" t="s">
        <v>154</v>
      </c>
      <c r="M176" s="50"/>
    </row>
    <row r="177" spans="1:13" x14ac:dyDescent="0.25">
      <c r="A177" s="51"/>
      <c r="B177" s="53" t="s">
        <v>737</v>
      </c>
      <c r="C177" s="54" t="s">
        <v>738</v>
      </c>
      <c r="D177" s="54" t="s">
        <v>108</v>
      </c>
      <c r="E177" s="53" t="s">
        <v>517</v>
      </c>
      <c r="F177" s="55"/>
      <c r="G177" s="55"/>
      <c r="H177" s="56"/>
      <c r="I177" s="57">
        <v>49.528895039231884</v>
      </c>
      <c r="J177" s="58"/>
      <c r="K177" s="58"/>
      <c r="L177" s="53" t="s">
        <v>154</v>
      </c>
      <c r="M177" s="59" t="s">
        <v>739</v>
      </c>
    </row>
    <row r="178" spans="1:13" x14ac:dyDescent="0.25">
      <c r="A178" s="51"/>
      <c r="B178" s="53" t="s">
        <v>740</v>
      </c>
      <c r="C178" s="54" t="s">
        <v>741</v>
      </c>
      <c r="D178" s="54" t="s">
        <v>108</v>
      </c>
      <c r="E178" s="53" t="s">
        <v>517</v>
      </c>
      <c r="F178" s="55"/>
      <c r="G178" s="55"/>
      <c r="H178" s="56"/>
      <c r="I178" s="57">
        <v>76.689901996229992</v>
      </c>
      <c r="J178" s="58"/>
      <c r="K178" s="58"/>
      <c r="L178" s="53" t="s">
        <v>154</v>
      </c>
      <c r="M178" s="59" t="s">
        <v>742</v>
      </c>
    </row>
    <row r="179" spans="1:13" x14ac:dyDescent="0.25">
      <c r="A179" s="51"/>
      <c r="B179" s="53" t="s">
        <v>743</v>
      </c>
      <c r="C179" s="54" t="s">
        <v>744</v>
      </c>
      <c r="D179" s="54" t="s">
        <v>108</v>
      </c>
      <c r="E179" s="53" t="s">
        <v>517</v>
      </c>
      <c r="F179" s="55"/>
      <c r="G179" s="55"/>
      <c r="H179" s="56"/>
      <c r="I179" s="57">
        <v>101.77775857783436</v>
      </c>
      <c r="J179" s="58"/>
      <c r="K179" s="58"/>
      <c r="L179" s="53" t="s">
        <v>154</v>
      </c>
      <c r="M179" s="59" t="s">
        <v>726</v>
      </c>
    </row>
    <row r="180" spans="1:13" x14ac:dyDescent="0.25">
      <c r="A180" s="51"/>
      <c r="B180" s="44" t="s">
        <v>172</v>
      </c>
      <c r="C180" s="45" t="s">
        <v>190</v>
      </c>
      <c r="D180" s="45" t="s">
        <v>108</v>
      </c>
      <c r="E180" s="44" t="s">
        <v>517</v>
      </c>
      <c r="F180" s="46">
        <v>3.2</v>
      </c>
      <c r="G180" s="46">
        <v>6.3</v>
      </c>
      <c r="H180" s="47" t="s">
        <v>77</v>
      </c>
      <c r="I180" s="65"/>
      <c r="J180" s="49"/>
      <c r="K180" s="49"/>
      <c r="L180" s="44" t="s">
        <v>512</v>
      </c>
      <c r="M180" s="50" t="s">
        <v>745</v>
      </c>
    </row>
    <row r="181" spans="1:13" ht="25.5" x14ac:dyDescent="0.25">
      <c r="A181" s="51"/>
      <c r="B181" s="44" t="s">
        <v>746</v>
      </c>
      <c r="C181" s="45" t="s">
        <v>192</v>
      </c>
      <c r="D181" s="45" t="s">
        <v>108</v>
      </c>
      <c r="E181" s="44" t="s">
        <v>517</v>
      </c>
      <c r="F181" s="46">
        <v>1.35</v>
      </c>
      <c r="G181" s="46">
        <v>3.7</v>
      </c>
      <c r="H181" s="47">
        <v>15.5</v>
      </c>
      <c r="I181" s="70">
        <v>30.243338804246871</v>
      </c>
      <c r="J181" s="49"/>
      <c r="K181" s="49"/>
      <c r="L181" s="44" t="s">
        <v>154</v>
      </c>
      <c r="M181" s="50" t="s">
        <v>193</v>
      </c>
    </row>
    <row r="182" spans="1:13" x14ac:dyDescent="0.25">
      <c r="A182" s="51" t="s">
        <v>747</v>
      </c>
      <c r="F182" s="46"/>
      <c r="G182" s="46"/>
      <c r="H182" s="47"/>
      <c r="I182" s="48"/>
      <c r="J182" s="49"/>
      <c r="K182" s="49"/>
      <c r="M182" s="50"/>
    </row>
    <row r="183" spans="1:13" x14ac:dyDescent="0.25">
      <c r="A183" s="51"/>
      <c r="F183" s="46"/>
      <c r="G183" s="46"/>
      <c r="H183" s="47"/>
      <c r="I183" s="48"/>
      <c r="J183" s="49"/>
      <c r="K183" s="49"/>
      <c r="M183" s="50"/>
    </row>
    <row r="184" spans="1:13" x14ac:dyDescent="0.25">
      <c r="A184" s="51"/>
      <c r="B184" s="67" t="s">
        <v>748</v>
      </c>
      <c r="F184" s="46"/>
      <c r="G184" s="46"/>
      <c r="H184" s="47"/>
      <c r="I184" s="48"/>
      <c r="J184" s="49"/>
      <c r="K184" s="49"/>
      <c r="M184" s="50"/>
    </row>
    <row r="185" spans="1:13" x14ac:dyDescent="0.25">
      <c r="A185" s="51"/>
      <c r="B185" s="44" t="s">
        <v>186</v>
      </c>
      <c r="C185" s="45" t="s">
        <v>195</v>
      </c>
      <c r="D185" s="45" t="s">
        <v>108</v>
      </c>
      <c r="E185" s="44" t="s">
        <v>517</v>
      </c>
      <c r="F185" s="46">
        <v>6.8</v>
      </c>
      <c r="G185" s="46">
        <v>9.3000000000000007</v>
      </c>
      <c r="H185" s="47">
        <v>0</v>
      </c>
      <c r="I185" s="48">
        <v>46</v>
      </c>
      <c r="J185" s="49">
        <v>36</v>
      </c>
      <c r="K185" s="49">
        <v>50</v>
      </c>
      <c r="L185" s="44" t="s">
        <v>154</v>
      </c>
      <c r="M185" s="50"/>
    </row>
    <row r="186" spans="1:13" ht="25.5" x14ac:dyDescent="0.25">
      <c r="A186" s="51"/>
      <c r="B186" s="53" t="s">
        <v>698</v>
      </c>
      <c r="C186" s="54" t="s">
        <v>749</v>
      </c>
      <c r="D186" s="54" t="s">
        <v>108</v>
      </c>
      <c r="E186" s="53" t="s">
        <v>517</v>
      </c>
      <c r="F186" s="55"/>
      <c r="G186" s="55"/>
      <c r="H186" s="56"/>
      <c r="I186" s="57">
        <v>35.67297524624766</v>
      </c>
      <c r="J186" s="58"/>
      <c r="K186" s="58"/>
      <c r="L186" s="53" t="s">
        <v>154</v>
      </c>
      <c r="M186" s="59" t="s">
        <v>750</v>
      </c>
    </row>
    <row r="187" spans="1:13" ht="25.5" x14ac:dyDescent="0.25">
      <c r="A187" s="51"/>
      <c r="B187" s="53" t="s">
        <v>700</v>
      </c>
      <c r="C187" s="54" t="s">
        <v>751</v>
      </c>
      <c r="D187" s="54" t="s">
        <v>108</v>
      </c>
      <c r="E187" s="53" t="s">
        <v>517</v>
      </c>
      <c r="F187" s="55"/>
      <c r="G187" s="55"/>
      <c r="H187" s="56"/>
      <c r="I187" s="57">
        <v>45.436003424763754</v>
      </c>
      <c r="J187" s="58"/>
      <c r="K187" s="58"/>
      <c r="L187" s="53" t="s">
        <v>154</v>
      </c>
      <c r="M187" s="59" t="s">
        <v>752</v>
      </c>
    </row>
    <row r="188" spans="1:13" ht="25.5" x14ac:dyDescent="0.25">
      <c r="A188" s="51"/>
      <c r="B188" s="53" t="s">
        <v>702</v>
      </c>
      <c r="C188" s="54" t="s">
        <v>753</v>
      </c>
      <c r="D188" s="54" t="s">
        <v>108</v>
      </c>
      <c r="E188" s="53" t="s">
        <v>517</v>
      </c>
      <c r="F188" s="55"/>
      <c r="G188" s="55"/>
      <c r="H188" s="56"/>
      <c r="I188" s="57">
        <v>49.643338804246874</v>
      </c>
      <c r="J188" s="58"/>
      <c r="K188" s="58"/>
      <c r="L188" s="53" t="s">
        <v>154</v>
      </c>
      <c r="M188" s="59" t="s">
        <v>754</v>
      </c>
    </row>
    <row r="189" spans="1:13" x14ac:dyDescent="0.25">
      <c r="A189" s="51"/>
      <c r="B189" s="44" t="s">
        <v>704</v>
      </c>
      <c r="C189" s="45" t="s">
        <v>197</v>
      </c>
      <c r="D189" s="45" t="s">
        <v>108</v>
      </c>
      <c r="E189" s="44" t="s">
        <v>517</v>
      </c>
      <c r="F189" s="46">
        <v>7.1</v>
      </c>
      <c r="G189" s="46">
        <v>11.75</v>
      </c>
      <c r="H189" s="47">
        <v>0</v>
      </c>
      <c r="I189" s="48">
        <v>94</v>
      </c>
      <c r="J189" s="49">
        <v>70</v>
      </c>
      <c r="K189" s="49">
        <v>118</v>
      </c>
      <c r="L189" s="44" t="s">
        <v>154</v>
      </c>
      <c r="M189" s="50"/>
    </row>
    <row r="190" spans="1:13" ht="25.5" x14ac:dyDescent="0.25">
      <c r="A190" s="51"/>
      <c r="B190" s="53" t="s">
        <v>705</v>
      </c>
      <c r="C190" s="54" t="s">
        <v>755</v>
      </c>
      <c r="D190" s="54" t="s">
        <v>108</v>
      </c>
      <c r="E190" s="53" t="s">
        <v>517</v>
      </c>
      <c r="F190" s="55"/>
      <c r="G190" s="55"/>
      <c r="H190" s="56"/>
      <c r="I190" s="57">
        <v>69.618447967838279</v>
      </c>
      <c r="J190" s="58"/>
      <c r="K190" s="58"/>
      <c r="L190" s="53" t="s">
        <v>154</v>
      </c>
      <c r="M190" s="59" t="s">
        <v>756</v>
      </c>
    </row>
    <row r="191" spans="1:13" ht="25.5" x14ac:dyDescent="0.25">
      <c r="A191" s="51"/>
      <c r="B191" s="53" t="s">
        <v>707</v>
      </c>
      <c r="C191" s="54" t="s">
        <v>757</v>
      </c>
      <c r="D191" s="54" t="s">
        <v>108</v>
      </c>
      <c r="E191" s="53" t="s">
        <v>517</v>
      </c>
      <c r="F191" s="55"/>
      <c r="G191" s="55"/>
      <c r="H191" s="56"/>
      <c r="I191" s="57">
        <v>93.003319221930013</v>
      </c>
      <c r="J191" s="58"/>
      <c r="K191" s="58"/>
      <c r="L191" s="53" t="s">
        <v>154</v>
      </c>
      <c r="M191" s="59" t="s">
        <v>758</v>
      </c>
    </row>
    <row r="192" spans="1:13" ht="25.5" x14ac:dyDescent="0.25">
      <c r="A192" s="51"/>
      <c r="B192" s="53" t="s">
        <v>709</v>
      </c>
      <c r="C192" s="54" t="s">
        <v>759</v>
      </c>
      <c r="D192" s="54" t="s">
        <v>108</v>
      </c>
      <c r="E192" s="53" t="s">
        <v>517</v>
      </c>
      <c r="F192" s="55"/>
      <c r="G192" s="55"/>
      <c r="H192" s="56"/>
      <c r="I192" s="57">
        <v>117.31953010995937</v>
      </c>
      <c r="J192" s="58"/>
      <c r="K192" s="58"/>
      <c r="L192" s="53" t="s">
        <v>154</v>
      </c>
      <c r="M192" s="59" t="s">
        <v>760</v>
      </c>
    </row>
    <row r="193" spans="1:13" x14ac:dyDescent="0.25">
      <c r="A193" s="51"/>
      <c r="B193" s="44" t="s">
        <v>196</v>
      </c>
      <c r="C193" s="45" t="s">
        <v>761</v>
      </c>
      <c r="D193" s="45" t="s">
        <v>108</v>
      </c>
      <c r="E193" s="44" t="s">
        <v>517</v>
      </c>
      <c r="F193" s="46">
        <v>8.9</v>
      </c>
      <c r="G193" s="46">
        <v>14.2</v>
      </c>
      <c r="H193" s="47">
        <v>0</v>
      </c>
      <c r="I193" s="48">
        <v>48</v>
      </c>
      <c r="J193" s="49">
        <v>37</v>
      </c>
      <c r="K193" s="49">
        <v>52</v>
      </c>
      <c r="L193" s="44" t="s">
        <v>154</v>
      </c>
      <c r="M193" s="50"/>
    </row>
    <row r="194" spans="1:13" ht="25.5" x14ac:dyDescent="0.25">
      <c r="A194" s="51"/>
      <c r="B194" s="53" t="s">
        <v>728</v>
      </c>
      <c r="C194" s="54" t="s">
        <v>762</v>
      </c>
      <c r="D194" s="54" t="s">
        <v>108</v>
      </c>
      <c r="E194" s="53" t="s">
        <v>517</v>
      </c>
      <c r="F194" s="55"/>
      <c r="G194" s="55"/>
      <c r="H194" s="56"/>
      <c r="I194" s="57">
        <v>36.637532363216408</v>
      </c>
      <c r="J194" s="58"/>
      <c r="K194" s="58"/>
      <c r="L194" s="53" t="s">
        <v>154</v>
      </c>
      <c r="M194" s="59" t="s">
        <v>750</v>
      </c>
    </row>
    <row r="195" spans="1:13" ht="25.5" x14ac:dyDescent="0.25">
      <c r="A195" s="51"/>
      <c r="B195" s="53" t="s">
        <v>730</v>
      </c>
      <c r="C195" s="54" t="s">
        <v>763</v>
      </c>
      <c r="D195" s="54" t="s">
        <v>108</v>
      </c>
      <c r="E195" s="53" t="s">
        <v>517</v>
      </c>
      <c r="F195" s="55"/>
      <c r="G195" s="55"/>
      <c r="H195" s="56"/>
      <c r="I195" s="57">
        <v>47.575437265424164</v>
      </c>
      <c r="J195" s="58"/>
      <c r="K195" s="58"/>
      <c r="L195" s="53" t="s">
        <v>154</v>
      </c>
      <c r="M195" s="59" t="s">
        <v>752</v>
      </c>
    </row>
    <row r="196" spans="1:13" ht="25.5" x14ac:dyDescent="0.25">
      <c r="A196" s="51"/>
      <c r="B196" s="53" t="s">
        <v>732</v>
      </c>
      <c r="C196" s="54" t="s">
        <v>764</v>
      </c>
      <c r="D196" s="54" t="s">
        <v>108</v>
      </c>
      <c r="E196" s="53" t="s">
        <v>517</v>
      </c>
      <c r="F196" s="55"/>
      <c r="G196" s="55"/>
      <c r="H196" s="56"/>
      <c r="I196" s="57">
        <v>51.612119209907604</v>
      </c>
      <c r="J196" s="58"/>
      <c r="K196" s="58"/>
      <c r="L196" s="53" t="s">
        <v>154</v>
      </c>
      <c r="M196" s="59" t="s">
        <v>765</v>
      </c>
    </row>
    <row r="197" spans="1:13" x14ac:dyDescent="0.25">
      <c r="A197" s="51"/>
      <c r="B197" s="44" t="s">
        <v>766</v>
      </c>
      <c r="C197" s="45" t="s">
        <v>767</v>
      </c>
      <c r="D197" s="45" t="s">
        <v>108</v>
      </c>
      <c r="E197" s="44" t="s">
        <v>517</v>
      </c>
      <c r="F197" s="46">
        <v>9.3000000000000007</v>
      </c>
      <c r="G197" s="46">
        <v>23.2</v>
      </c>
      <c r="H197" s="47">
        <v>0</v>
      </c>
      <c r="I197" s="48">
        <v>97</v>
      </c>
      <c r="J197" s="49">
        <v>75</v>
      </c>
      <c r="K197" s="49">
        <v>122</v>
      </c>
      <c r="L197" s="44" t="s">
        <v>154</v>
      </c>
      <c r="M197" s="50"/>
    </row>
    <row r="198" spans="1:13" ht="25.5" x14ac:dyDescent="0.25">
      <c r="A198" s="51"/>
      <c r="B198" s="53" t="s">
        <v>737</v>
      </c>
      <c r="C198" s="54" t="s">
        <v>768</v>
      </c>
      <c r="D198" s="54" t="s">
        <v>108</v>
      </c>
      <c r="E198" s="53" t="s">
        <v>517</v>
      </c>
      <c r="F198" s="55"/>
      <c r="G198" s="55"/>
      <c r="H198" s="56"/>
      <c r="I198" s="57">
        <v>74.020549964625943</v>
      </c>
      <c r="J198" s="58"/>
      <c r="K198" s="58"/>
      <c r="L198" s="53" t="s">
        <v>154</v>
      </c>
      <c r="M198" s="59" t="s">
        <v>769</v>
      </c>
    </row>
    <row r="199" spans="1:13" ht="25.5" x14ac:dyDescent="0.25">
      <c r="A199" s="51"/>
      <c r="B199" s="53" t="s">
        <v>740</v>
      </c>
      <c r="C199" s="54" t="s">
        <v>770</v>
      </c>
      <c r="D199" s="54" t="s">
        <v>108</v>
      </c>
      <c r="E199" s="53" t="s">
        <v>517</v>
      </c>
      <c r="F199" s="55"/>
      <c r="G199" s="55"/>
      <c r="H199" s="56"/>
      <c r="I199" s="57">
        <v>96.089901996229997</v>
      </c>
      <c r="J199" s="58"/>
      <c r="K199" s="58"/>
      <c r="L199" s="53" t="s">
        <v>154</v>
      </c>
      <c r="M199" s="59" t="s">
        <v>771</v>
      </c>
    </row>
    <row r="200" spans="1:13" ht="25.5" x14ac:dyDescent="0.25">
      <c r="A200" s="51"/>
      <c r="B200" s="53" t="s">
        <v>743</v>
      </c>
      <c r="C200" s="54" t="s">
        <v>772</v>
      </c>
      <c r="D200" s="54" t="s">
        <v>108</v>
      </c>
      <c r="E200" s="53" t="s">
        <v>517</v>
      </c>
      <c r="F200" s="55"/>
      <c r="G200" s="55"/>
      <c r="H200" s="56"/>
      <c r="I200" s="57">
        <v>121.17775857783437</v>
      </c>
      <c r="J200" s="58"/>
      <c r="K200" s="58"/>
      <c r="L200" s="53" t="s">
        <v>154</v>
      </c>
      <c r="M200" s="59" t="s">
        <v>760</v>
      </c>
    </row>
    <row r="201" spans="1:13" x14ac:dyDescent="0.25">
      <c r="A201" s="51"/>
      <c r="B201" s="44" t="s">
        <v>172</v>
      </c>
      <c r="C201" s="45" t="s">
        <v>198</v>
      </c>
      <c r="D201" s="45" t="s">
        <v>108</v>
      </c>
      <c r="E201" s="44" t="s">
        <v>517</v>
      </c>
      <c r="F201" s="46">
        <v>0</v>
      </c>
      <c r="G201" s="46">
        <v>0</v>
      </c>
      <c r="H201" s="47">
        <v>18.8</v>
      </c>
      <c r="I201" s="48"/>
      <c r="J201" s="49"/>
      <c r="K201" s="49"/>
      <c r="L201" s="44" t="s">
        <v>512</v>
      </c>
      <c r="M201" s="50"/>
    </row>
    <row r="202" spans="1:13" x14ac:dyDescent="0.25">
      <c r="A202" s="51"/>
      <c r="F202" s="46"/>
      <c r="G202" s="46"/>
      <c r="H202" s="47"/>
      <c r="I202" s="48"/>
      <c r="J202" s="49"/>
      <c r="K202" s="49"/>
      <c r="M202" s="50"/>
    </row>
    <row r="203" spans="1:13" x14ac:dyDescent="0.25">
      <c r="A203" s="51"/>
      <c r="B203" s="67" t="s">
        <v>773</v>
      </c>
      <c r="F203" s="46"/>
      <c r="G203" s="46"/>
      <c r="H203" s="47"/>
      <c r="I203" s="48"/>
      <c r="J203" s="49"/>
      <c r="K203" s="49"/>
      <c r="M203" s="50"/>
    </row>
    <row r="204" spans="1:13" x14ac:dyDescent="0.25">
      <c r="A204" s="51"/>
      <c r="B204" s="53" t="s">
        <v>698</v>
      </c>
      <c r="C204" s="54" t="s">
        <v>774</v>
      </c>
      <c r="D204" s="54" t="s">
        <v>108</v>
      </c>
      <c r="E204" s="53" t="s">
        <v>517</v>
      </c>
      <c r="F204" s="55"/>
      <c r="G204" s="55"/>
      <c r="H204" s="56"/>
      <c r="I204" s="57">
        <v>16.272975246247658</v>
      </c>
      <c r="J204" s="58"/>
      <c r="K204" s="58"/>
      <c r="L204" s="53" t="s">
        <v>154</v>
      </c>
      <c r="M204" s="59" t="s">
        <v>775</v>
      </c>
    </row>
    <row r="205" spans="1:13" x14ac:dyDescent="0.25">
      <c r="A205" s="51"/>
      <c r="B205" s="53" t="s">
        <v>700</v>
      </c>
      <c r="C205" s="54" t="s">
        <v>776</v>
      </c>
      <c r="D205" s="54" t="s">
        <v>108</v>
      </c>
      <c r="E205" s="53" t="s">
        <v>517</v>
      </c>
      <c r="F205" s="55"/>
      <c r="G205" s="55"/>
      <c r="H205" s="56"/>
      <c r="I205" s="57">
        <v>26.036003424763752</v>
      </c>
      <c r="J205" s="58"/>
      <c r="K205" s="58"/>
      <c r="L205" s="53" t="s">
        <v>154</v>
      </c>
      <c r="M205" s="59" t="s">
        <v>777</v>
      </c>
    </row>
    <row r="206" spans="1:13" x14ac:dyDescent="0.25">
      <c r="A206" s="51"/>
      <c r="B206" s="53" t="s">
        <v>702</v>
      </c>
      <c r="C206" s="54" t="s">
        <v>778</v>
      </c>
      <c r="D206" s="54" t="s">
        <v>108</v>
      </c>
      <c r="E206" s="53" t="s">
        <v>517</v>
      </c>
      <c r="F206" s="55"/>
      <c r="G206" s="55"/>
      <c r="H206" s="56"/>
      <c r="I206" s="57">
        <v>30.243338804246871</v>
      </c>
      <c r="J206" s="58"/>
      <c r="K206" s="58"/>
      <c r="L206" s="53" t="s">
        <v>154</v>
      </c>
      <c r="M206" s="59" t="s">
        <v>779</v>
      </c>
    </row>
    <row r="207" spans="1:13" x14ac:dyDescent="0.25">
      <c r="A207" s="51"/>
      <c r="B207" s="44" t="s">
        <v>704</v>
      </c>
      <c r="C207" s="45" t="s">
        <v>197</v>
      </c>
      <c r="D207" s="45" t="s">
        <v>108</v>
      </c>
      <c r="E207" s="44" t="s">
        <v>517</v>
      </c>
      <c r="F207" s="46"/>
      <c r="G207" s="46"/>
      <c r="H207" s="47"/>
      <c r="I207" s="48"/>
      <c r="J207" s="49"/>
      <c r="K207" s="49"/>
      <c r="L207" s="44" t="s">
        <v>154</v>
      </c>
      <c r="M207" s="50"/>
    </row>
    <row r="208" spans="1:13" x14ac:dyDescent="0.25">
      <c r="A208" s="51"/>
      <c r="B208" s="53" t="s">
        <v>705</v>
      </c>
      <c r="C208" s="54" t="s">
        <v>780</v>
      </c>
      <c r="D208" s="54" t="s">
        <v>108</v>
      </c>
      <c r="E208" s="53" t="s">
        <v>517</v>
      </c>
      <c r="F208" s="55"/>
      <c r="G208" s="55"/>
      <c r="H208" s="56"/>
      <c r="I208" s="57">
        <v>50.218447967838287</v>
      </c>
      <c r="J208" s="58"/>
      <c r="K208" s="58"/>
      <c r="L208" s="53" t="s">
        <v>154</v>
      </c>
      <c r="M208" s="59" t="s">
        <v>781</v>
      </c>
    </row>
    <row r="209" spans="1:13" x14ac:dyDescent="0.25">
      <c r="A209" s="51"/>
      <c r="B209" s="53" t="s">
        <v>707</v>
      </c>
      <c r="C209" s="54" t="s">
        <v>782</v>
      </c>
      <c r="D209" s="54" t="s">
        <v>108</v>
      </c>
      <c r="E209" s="53" t="s">
        <v>517</v>
      </c>
      <c r="F209" s="55"/>
      <c r="G209" s="55"/>
      <c r="H209" s="56"/>
      <c r="I209" s="57">
        <v>73.603319221930008</v>
      </c>
      <c r="J209" s="58"/>
      <c r="K209" s="58"/>
      <c r="L209" s="53" t="s">
        <v>154</v>
      </c>
      <c r="M209" s="59" t="s">
        <v>783</v>
      </c>
    </row>
    <row r="210" spans="1:13" x14ac:dyDescent="0.25">
      <c r="A210" s="51"/>
      <c r="B210" s="53" t="s">
        <v>709</v>
      </c>
      <c r="C210" s="54" t="s">
        <v>784</v>
      </c>
      <c r="D210" s="54" t="s">
        <v>108</v>
      </c>
      <c r="E210" s="53" t="s">
        <v>517</v>
      </c>
      <c r="F210" s="55"/>
      <c r="G210" s="55"/>
      <c r="H210" s="56"/>
      <c r="I210" s="57">
        <v>97.919530109959368</v>
      </c>
      <c r="J210" s="58"/>
      <c r="K210" s="58"/>
      <c r="L210" s="53" t="s">
        <v>154</v>
      </c>
      <c r="M210" s="59" t="s">
        <v>785</v>
      </c>
    </row>
    <row r="211" spans="1:13" x14ac:dyDescent="0.25">
      <c r="A211" s="51"/>
      <c r="B211" s="44" t="s">
        <v>196</v>
      </c>
      <c r="C211" s="45" t="s">
        <v>761</v>
      </c>
      <c r="D211" s="45" t="s">
        <v>108</v>
      </c>
      <c r="E211" s="44" t="s">
        <v>517</v>
      </c>
      <c r="F211" s="46"/>
      <c r="G211" s="46"/>
      <c r="H211" s="47"/>
      <c r="I211" s="48"/>
      <c r="J211" s="49"/>
      <c r="K211" s="49"/>
      <c r="L211" s="44" t="s">
        <v>154</v>
      </c>
      <c r="M211" s="50"/>
    </row>
    <row r="212" spans="1:13" x14ac:dyDescent="0.25">
      <c r="A212" s="51"/>
      <c r="B212" s="53" t="s">
        <v>728</v>
      </c>
      <c r="C212" s="54" t="s">
        <v>786</v>
      </c>
      <c r="D212" s="54" t="s">
        <v>108</v>
      </c>
      <c r="E212" s="53" t="s">
        <v>517</v>
      </c>
      <c r="F212" s="55"/>
      <c r="G212" s="55"/>
      <c r="H212" s="56"/>
      <c r="I212" s="57">
        <v>17.23753236321641</v>
      </c>
      <c r="J212" s="58"/>
      <c r="K212" s="58"/>
      <c r="L212" s="53" t="s">
        <v>154</v>
      </c>
      <c r="M212" s="59" t="s">
        <v>775</v>
      </c>
    </row>
    <row r="213" spans="1:13" x14ac:dyDescent="0.25">
      <c r="A213" s="51"/>
      <c r="B213" s="53" t="s">
        <v>730</v>
      </c>
      <c r="C213" s="54" t="s">
        <v>787</v>
      </c>
      <c r="D213" s="54" t="s">
        <v>108</v>
      </c>
      <c r="E213" s="53" t="s">
        <v>517</v>
      </c>
      <c r="F213" s="55"/>
      <c r="G213" s="55"/>
      <c r="H213" s="56"/>
      <c r="I213" s="57">
        <v>28.175437265424165</v>
      </c>
      <c r="J213" s="58"/>
      <c r="K213" s="58"/>
      <c r="L213" s="53" t="s">
        <v>154</v>
      </c>
      <c r="M213" s="59" t="s">
        <v>777</v>
      </c>
    </row>
    <row r="214" spans="1:13" x14ac:dyDescent="0.25">
      <c r="A214" s="51"/>
      <c r="B214" s="53" t="s">
        <v>732</v>
      </c>
      <c r="C214" s="54" t="s">
        <v>788</v>
      </c>
      <c r="D214" s="54" t="s">
        <v>108</v>
      </c>
      <c r="E214" s="53" t="s">
        <v>517</v>
      </c>
      <c r="F214" s="55"/>
      <c r="G214" s="55"/>
      <c r="H214" s="56"/>
      <c r="I214" s="57">
        <v>32.212119209907598</v>
      </c>
      <c r="J214" s="58"/>
      <c r="K214" s="58"/>
      <c r="L214" s="53" t="s">
        <v>154</v>
      </c>
      <c r="M214" s="59" t="s">
        <v>789</v>
      </c>
    </row>
    <row r="215" spans="1:13" x14ac:dyDescent="0.25">
      <c r="A215" s="51"/>
      <c r="B215" s="44" t="s">
        <v>766</v>
      </c>
      <c r="C215" s="45" t="s">
        <v>767</v>
      </c>
      <c r="D215" s="45" t="s">
        <v>108</v>
      </c>
      <c r="E215" s="44" t="s">
        <v>517</v>
      </c>
      <c r="F215" s="46"/>
      <c r="G215" s="46"/>
      <c r="H215" s="47"/>
      <c r="I215" s="48"/>
      <c r="J215" s="49"/>
      <c r="K215" s="49"/>
      <c r="L215" s="44" t="s">
        <v>154</v>
      </c>
      <c r="M215" s="50"/>
    </row>
    <row r="216" spans="1:13" x14ac:dyDescent="0.25">
      <c r="A216" s="51"/>
      <c r="B216" s="53" t="s">
        <v>737</v>
      </c>
      <c r="C216" s="54" t="s">
        <v>790</v>
      </c>
      <c r="D216" s="54" t="s">
        <v>108</v>
      </c>
      <c r="E216" s="53" t="s">
        <v>517</v>
      </c>
      <c r="F216" s="55"/>
      <c r="G216" s="55"/>
      <c r="H216" s="56"/>
      <c r="I216" s="57">
        <v>49.528895039231884</v>
      </c>
      <c r="J216" s="58"/>
      <c r="K216" s="58"/>
      <c r="L216" s="53" t="s">
        <v>154</v>
      </c>
      <c r="M216" s="59" t="s">
        <v>739</v>
      </c>
    </row>
    <row r="217" spans="1:13" x14ac:dyDescent="0.25">
      <c r="A217" s="51"/>
      <c r="B217" s="53" t="s">
        <v>740</v>
      </c>
      <c r="C217" s="54" t="s">
        <v>791</v>
      </c>
      <c r="D217" s="54" t="s">
        <v>108</v>
      </c>
      <c r="E217" s="53" t="s">
        <v>517</v>
      </c>
      <c r="F217" s="55"/>
      <c r="G217" s="55"/>
      <c r="H217" s="56"/>
      <c r="I217" s="57">
        <v>76.689901996229992</v>
      </c>
      <c r="J217" s="58"/>
      <c r="K217" s="58"/>
      <c r="L217" s="53" t="s">
        <v>154</v>
      </c>
      <c r="M217" s="59" t="s">
        <v>742</v>
      </c>
    </row>
    <row r="218" spans="1:13" x14ac:dyDescent="0.25">
      <c r="A218" s="51"/>
      <c r="B218" s="53" t="s">
        <v>743</v>
      </c>
      <c r="C218" s="54" t="s">
        <v>792</v>
      </c>
      <c r="D218" s="54" t="s">
        <v>108</v>
      </c>
      <c r="E218" s="53" t="s">
        <v>517</v>
      </c>
      <c r="F218" s="55"/>
      <c r="G218" s="55"/>
      <c r="H218" s="56"/>
      <c r="I218" s="57">
        <v>101.77775857783436</v>
      </c>
      <c r="J218" s="58"/>
      <c r="K218" s="58"/>
      <c r="L218" s="53" t="s">
        <v>154</v>
      </c>
      <c r="M218" s="59" t="s">
        <v>726</v>
      </c>
    </row>
    <row r="219" spans="1:13" x14ac:dyDescent="0.25">
      <c r="A219" s="51"/>
      <c r="F219" s="46"/>
      <c r="G219" s="46"/>
      <c r="H219" s="47"/>
      <c r="I219" s="48"/>
      <c r="J219" s="49"/>
      <c r="K219" s="49"/>
      <c r="M219" s="50"/>
    </row>
    <row r="220" spans="1:13" x14ac:dyDescent="0.25">
      <c r="A220" s="51" t="s">
        <v>199</v>
      </c>
      <c r="F220" s="46"/>
      <c r="G220" s="46"/>
      <c r="H220" s="47"/>
      <c r="I220" s="48"/>
      <c r="J220" s="49"/>
      <c r="K220" s="49"/>
      <c r="M220" s="50"/>
    </row>
    <row r="221" spans="1:13" ht="38.25" x14ac:dyDescent="0.25">
      <c r="A221" s="51"/>
      <c r="C221" s="45" t="s">
        <v>200</v>
      </c>
      <c r="D221" s="45" t="s">
        <v>201</v>
      </c>
      <c r="E221" s="44" t="s">
        <v>504</v>
      </c>
      <c r="F221" s="46">
        <v>13.55</v>
      </c>
      <c r="G221" s="46">
        <v>203</v>
      </c>
      <c r="H221" s="47">
        <v>0</v>
      </c>
      <c r="I221" s="48">
        <v>251.93680000000001</v>
      </c>
      <c r="J221" s="49">
        <v>190.86319999999998</v>
      </c>
      <c r="K221" s="49">
        <v>313.0104</v>
      </c>
      <c r="L221" s="44" t="s">
        <v>92</v>
      </c>
      <c r="M221" s="50" t="s">
        <v>202</v>
      </c>
    </row>
    <row r="222" spans="1:13" x14ac:dyDescent="0.25">
      <c r="A222" s="51" t="s">
        <v>203</v>
      </c>
      <c r="F222" s="46"/>
      <c r="G222" s="46"/>
      <c r="H222" s="47"/>
      <c r="I222" s="48"/>
      <c r="J222" s="49"/>
      <c r="K222" s="49"/>
      <c r="M222" s="50"/>
    </row>
    <row r="223" spans="1:13" x14ac:dyDescent="0.25">
      <c r="A223" s="51"/>
      <c r="B223" s="44" t="s">
        <v>204</v>
      </c>
      <c r="C223" s="45" t="s">
        <v>205</v>
      </c>
      <c r="D223" s="45" t="s">
        <v>206</v>
      </c>
      <c r="E223" s="44" t="s">
        <v>503</v>
      </c>
      <c r="F223" s="46">
        <v>1.05</v>
      </c>
      <c r="G223" s="46">
        <v>1.4</v>
      </c>
      <c r="H223" s="47">
        <v>0</v>
      </c>
      <c r="I223" s="48">
        <v>1.6057142857142859</v>
      </c>
      <c r="J223" s="49">
        <v>1.57</v>
      </c>
      <c r="K223" s="49">
        <v>1.6459999999999999</v>
      </c>
      <c r="L223" s="44" t="s">
        <v>207</v>
      </c>
      <c r="M223" s="50" t="s">
        <v>208</v>
      </c>
    </row>
    <row r="224" spans="1:13" x14ac:dyDescent="0.25">
      <c r="A224" s="51"/>
      <c r="B224" s="44" t="s">
        <v>209</v>
      </c>
      <c r="C224" s="45" t="s">
        <v>210</v>
      </c>
      <c r="D224" s="45" t="s">
        <v>206</v>
      </c>
      <c r="E224" s="44" t="s">
        <v>503</v>
      </c>
      <c r="F224" s="46">
        <v>0.99</v>
      </c>
      <c r="G224" s="46">
        <v>1.39</v>
      </c>
      <c r="H224" s="47">
        <v>0</v>
      </c>
      <c r="I224" s="48">
        <v>1.8142857142857141</v>
      </c>
      <c r="J224" s="49">
        <v>1.7890000000000001</v>
      </c>
      <c r="K224" s="49">
        <v>1.857</v>
      </c>
      <c r="L224" s="44" t="s">
        <v>207</v>
      </c>
      <c r="M224" s="50" t="s">
        <v>211</v>
      </c>
    </row>
    <row r="225" spans="1:16" x14ac:dyDescent="0.25">
      <c r="A225" s="51"/>
      <c r="B225" s="44" t="s">
        <v>212</v>
      </c>
      <c r="C225" s="45" t="s">
        <v>213</v>
      </c>
      <c r="D225" s="54" t="s">
        <v>398</v>
      </c>
      <c r="E225" s="44" t="s">
        <v>503</v>
      </c>
      <c r="F225" s="46">
        <v>0.22</v>
      </c>
      <c r="G225" s="46">
        <v>0.42</v>
      </c>
      <c r="H225" s="47">
        <v>0</v>
      </c>
      <c r="I225" s="71">
        <v>0.05</v>
      </c>
      <c r="J225" s="63"/>
      <c r="K225" s="63"/>
      <c r="L225" s="44" t="s">
        <v>161</v>
      </c>
      <c r="M225" s="72" t="s">
        <v>793</v>
      </c>
    </row>
    <row r="226" spans="1:16" x14ac:dyDescent="0.25">
      <c r="A226" s="51"/>
      <c r="B226" s="44" t="s">
        <v>215</v>
      </c>
      <c r="C226" s="45" t="s">
        <v>216</v>
      </c>
      <c r="D226" s="45" t="s">
        <v>217</v>
      </c>
      <c r="E226" s="44" t="s">
        <v>503</v>
      </c>
      <c r="F226" s="46">
        <v>0.17</v>
      </c>
      <c r="G226" s="46">
        <v>0.19</v>
      </c>
      <c r="H226" s="47">
        <v>0.49</v>
      </c>
      <c r="I226" s="48">
        <v>0.1673</v>
      </c>
      <c r="J226" s="49">
        <v>0.12859999999999999</v>
      </c>
      <c r="K226" s="49">
        <v>0.20600000000000002</v>
      </c>
      <c r="L226" s="44" t="s">
        <v>218</v>
      </c>
      <c r="M226" s="50" t="s">
        <v>219</v>
      </c>
    </row>
    <row r="227" spans="1:16" x14ac:dyDescent="0.25">
      <c r="A227" s="51" t="s">
        <v>220</v>
      </c>
      <c r="F227" s="46"/>
      <c r="G227" s="46"/>
      <c r="H227" s="47"/>
      <c r="I227" s="48"/>
      <c r="J227" s="49"/>
      <c r="K227" s="49"/>
      <c r="M227" s="50"/>
    </row>
    <row r="228" spans="1:16" x14ac:dyDescent="0.25">
      <c r="A228" s="51"/>
      <c r="B228" s="44" t="s">
        <v>221</v>
      </c>
      <c r="C228" s="45" t="s">
        <v>222</v>
      </c>
      <c r="D228" s="45" t="s">
        <v>86</v>
      </c>
      <c r="E228" s="44" t="s">
        <v>504</v>
      </c>
      <c r="F228" s="46">
        <v>3.44</v>
      </c>
      <c r="G228" s="46">
        <v>0</v>
      </c>
      <c r="H228" s="47">
        <v>0</v>
      </c>
      <c r="I228" s="48">
        <v>1.6</v>
      </c>
      <c r="J228" s="49"/>
      <c r="K228" s="49"/>
      <c r="L228" s="44" t="s">
        <v>126</v>
      </c>
      <c r="M228" s="50" t="s">
        <v>223</v>
      </c>
    </row>
    <row r="229" spans="1:16" x14ac:dyDescent="0.25">
      <c r="A229" s="51"/>
      <c r="B229" s="44" t="s">
        <v>224</v>
      </c>
      <c r="C229" s="45" t="s">
        <v>225</v>
      </c>
      <c r="D229" s="45" t="s">
        <v>86</v>
      </c>
      <c r="E229" s="44" t="s">
        <v>504</v>
      </c>
      <c r="F229" s="46">
        <v>5.75</v>
      </c>
      <c r="G229" s="46" t="s">
        <v>77</v>
      </c>
      <c r="H229" s="47">
        <v>0</v>
      </c>
      <c r="I229" s="48">
        <v>3.17</v>
      </c>
      <c r="J229" s="49"/>
      <c r="K229" s="49"/>
      <c r="L229" s="44" t="s">
        <v>126</v>
      </c>
      <c r="M229" s="50" t="s">
        <v>223</v>
      </c>
    </row>
    <row r="230" spans="1:16" x14ac:dyDescent="0.25">
      <c r="A230" s="51"/>
      <c r="B230" s="44" t="s">
        <v>226</v>
      </c>
      <c r="C230" s="45" t="s">
        <v>227</v>
      </c>
      <c r="D230" s="45" t="s">
        <v>86</v>
      </c>
      <c r="E230" s="44" t="s">
        <v>504</v>
      </c>
      <c r="F230" s="46">
        <v>7.95</v>
      </c>
      <c r="G230" s="46" t="s">
        <v>77</v>
      </c>
      <c r="H230" s="47">
        <v>0</v>
      </c>
      <c r="I230" s="48">
        <v>5.2331997060000015</v>
      </c>
      <c r="J230" s="49"/>
      <c r="K230" s="49"/>
      <c r="L230" s="44" t="s">
        <v>126</v>
      </c>
      <c r="M230" s="50" t="s">
        <v>228</v>
      </c>
    </row>
    <row r="231" spans="1:16" x14ac:dyDescent="0.25">
      <c r="A231" s="51"/>
      <c r="B231" s="44" t="s">
        <v>229</v>
      </c>
      <c r="C231" s="45" t="s">
        <v>230</v>
      </c>
      <c r="D231" s="45" t="s">
        <v>86</v>
      </c>
      <c r="E231" s="44" t="s">
        <v>504</v>
      </c>
      <c r="F231" s="46">
        <v>20.2</v>
      </c>
      <c r="G231" s="46" t="s">
        <v>77</v>
      </c>
      <c r="H231" s="47" t="s">
        <v>77</v>
      </c>
      <c r="I231" s="70">
        <v>23.229999999999997</v>
      </c>
      <c r="J231" s="49"/>
      <c r="K231" s="49"/>
      <c r="L231" s="44" t="s">
        <v>232</v>
      </c>
      <c r="M231" s="50"/>
    </row>
    <row r="232" spans="1:16" x14ac:dyDescent="0.25">
      <c r="A232" s="51"/>
      <c r="B232" s="44" t="s">
        <v>233</v>
      </c>
      <c r="C232" s="45" t="s">
        <v>234</v>
      </c>
      <c r="D232" s="45" t="s">
        <v>86</v>
      </c>
      <c r="E232" s="44" t="s">
        <v>504</v>
      </c>
      <c r="F232" s="46">
        <v>3.16</v>
      </c>
      <c r="G232" s="46">
        <v>14</v>
      </c>
      <c r="H232" s="47">
        <v>0</v>
      </c>
      <c r="I232" s="48">
        <v>6.8864000000000001</v>
      </c>
      <c r="J232" s="49"/>
      <c r="K232" s="49"/>
      <c r="L232" s="44" t="s">
        <v>126</v>
      </c>
      <c r="M232" s="50" t="s">
        <v>235</v>
      </c>
    </row>
    <row r="233" spans="1:16" x14ac:dyDescent="0.25">
      <c r="A233" s="51"/>
      <c r="B233" s="44" t="s">
        <v>794</v>
      </c>
      <c r="C233" s="45" t="s">
        <v>236</v>
      </c>
      <c r="D233" s="45" t="s">
        <v>237</v>
      </c>
      <c r="E233" s="44" t="s">
        <v>504</v>
      </c>
      <c r="F233" s="46">
        <v>308.3</v>
      </c>
      <c r="G233" s="46">
        <v>348.5</v>
      </c>
      <c r="H233" s="47">
        <v>0</v>
      </c>
      <c r="I233" s="70">
        <v>380</v>
      </c>
      <c r="J233" s="49"/>
      <c r="K233" s="49"/>
      <c r="L233" s="44" t="s">
        <v>232</v>
      </c>
      <c r="M233" s="50" t="s">
        <v>238</v>
      </c>
    </row>
    <row r="234" spans="1:16" x14ac:dyDescent="0.25">
      <c r="A234" s="51" t="s">
        <v>239</v>
      </c>
      <c r="F234" s="46"/>
      <c r="G234" s="46"/>
      <c r="H234" s="47"/>
      <c r="I234" s="48"/>
      <c r="J234" s="49"/>
      <c r="K234" s="49"/>
      <c r="M234" s="50"/>
    </row>
    <row r="235" spans="1:16" ht="63.75" x14ac:dyDescent="0.25">
      <c r="A235" s="51"/>
      <c r="C235" s="45" t="s">
        <v>240</v>
      </c>
      <c r="D235" s="45" t="s">
        <v>108</v>
      </c>
      <c r="E235" s="44" t="s">
        <v>504</v>
      </c>
      <c r="F235" s="46">
        <v>236.55</v>
      </c>
      <c r="G235" s="46">
        <v>286.75</v>
      </c>
      <c r="H235" s="47">
        <v>0</v>
      </c>
      <c r="I235" s="48">
        <v>503.88000000000005</v>
      </c>
      <c r="J235" s="49"/>
      <c r="K235" s="49"/>
      <c r="L235" s="44" t="s">
        <v>126</v>
      </c>
      <c r="M235" s="73" t="s">
        <v>241</v>
      </c>
    </row>
    <row r="236" spans="1:16" x14ac:dyDescent="0.25">
      <c r="A236" s="51" t="s">
        <v>242</v>
      </c>
      <c r="F236" s="46"/>
      <c r="G236" s="46"/>
      <c r="H236" s="47"/>
      <c r="I236" s="48"/>
      <c r="J236" s="49"/>
      <c r="K236" s="49"/>
      <c r="M236" s="50"/>
    </row>
    <row r="237" spans="1:16" x14ac:dyDescent="0.25">
      <c r="A237" s="51" t="s">
        <v>795</v>
      </c>
      <c r="B237" s="44" t="s">
        <v>243</v>
      </c>
      <c r="C237" s="45" t="s">
        <v>244</v>
      </c>
      <c r="D237" s="45" t="s">
        <v>245</v>
      </c>
      <c r="E237" s="44" t="s">
        <v>503</v>
      </c>
      <c r="F237" s="46">
        <v>125</v>
      </c>
      <c r="G237" s="46">
        <v>152</v>
      </c>
      <c r="H237" s="47">
        <v>0</v>
      </c>
      <c r="I237" s="48">
        <v>127</v>
      </c>
      <c r="J237" s="49"/>
      <c r="K237" s="49"/>
      <c r="L237" s="44" t="s">
        <v>246</v>
      </c>
      <c r="M237" s="50"/>
      <c r="O237" s="74"/>
      <c r="P237" s="74"/>
    </row>
    <row r="238" spans="1:16" x14ac:dyDescent="0.25">
      <c r="A238" s="51"/>
      <c r="B238" s="44" t="s">
        <v>248</v>
      </c>
      <c r="C238" s="45" t="s">
        <v>249</v>
      </c>
      <c r="D238" s="45" t="s">
        <v>245</v>
      </c>
      <c r="E238" s="44" t="s">
        <v>503</v>
      </c>
      <c r="F238" s="46">
        <v>52</v>
      </c>
      <c r="G238" s="46">
        <v>91.84</v>
      </c>
      <c r="H238" s="47">
        <v>0</v>
      </c>
      <c r="I238" s="48">
        <v>74</v>
      </c>
      <c r="J238" s="49"/>
      <c r="K238" s="49"/>
      <c r="L238" s="44" t="s">
        <v>246</v>
      </c>
      <c r="M238" s="50"/>
    </row>
    <row r="239" spans="1:16" x14ac:dyDescent="0.25">
      <c r="A239" s="51"/>
      <c r="B239" s="44" t="s">
        <v>250</v>
      </c>
      <c r="C239" s="45" t="s">
        <v>251</v>
      </c>
      <c r="D239" s="45" t="s">
        <v>245</v>
      </c>
      <c r="E239" s="44" t="s">
        <v>503</v>
      </c>
      <c r="F239" s="46">
        <v>95</v>
      </c>
      <c r="G239" s="46">
        <v>220</v>
      </c>
      <c r="H239" s="47">
        <v>0</v>
      </c>
      <c r="I239" s="64">
        <v>185</v>
      </c>
      <c r="J239" s="49"/>
      <c r="K239" s="49"/>
      <c r="L239" s="44" t="s">
        <v>352</v>
      </c>
      <c r="M239" s="50" t="s">
        <v>796</v>
      </c>
    </row>
    <row r="240" spans="1:16" x14ac:dyDescent="0.25">
      <c r="A240" s="51"/>
      <c r="B240" s="44" t="s">
        <v>253</v>
      </c>
      <c r="C240" s="45" t="s">
        <v>254</v>
      </c>
      <c r="D240" s="45" t="s">
        <v>245</v>
      </c>
      <c r="E240" s="44" t="s">
        <v>503</v>
      </c>
      <c r="F240" s="46">
        <v>74.16</v>
      </c>
      <c r="G240" s="46">
        <v>130</v>
      </c>
      <c r="H240" s="47">
        <v>0</v>
      </c>
      <c r="I240" s="64">
        <v>150</v>
      </c>
      <c r="J240" s="49"/>
      <c r="K240" s="49"/>
      <c r="L240" s="44" t="s">
        <v>232</v>
      </c>
      <c r="M240" s="50"/>
    </row>
    <row r="241" spans="1:13" x14ac:dyDescent="0.25">
      <c r="A241" s="51"/>
      <c r="B241" s="44" t="s">
        <v>797</v>
      </c>
      <c r="C241" s="45" t="s">
        <v>255</v>
      </c>
      <c r="D241" s="45" t="s">
        <v>245</v>
      </c>
      <c r="E241" s="44" t="s">
        <v>503</v>
      </c>
      <c r="F241" s="46">
        <v>36</v>
      </c>
      <c r="G241" s="46">
        <v>0</v>
      </c>
      <c r="H241" s="47">
        <v>0</v>
      </c>
      <c r="I241" s="64">
        <v>100</v>
      </c>
      <c r="J241" s="49"/>
      <c r="K241" s="49"/>
      <c r="L241" s="44" t="s">
        <v>232</v>
      </c>
      <c r="M241" s="50"/>
    </row>
    <row r="242" spans="1:13" x14ac:dyDescent="0.25">
      <c r="A242" s="51"/>
      <c r="B242" s="44" t="s">
        <v>256</v>
      </c>
      <c r="C242" s="45" t="s">
        <v>257</v>
      </c>
      <c r="D242" s="45" t="s">
        <v>245</v>
      </c>
      <c r="E242" s="44" t="s">
        <v>503</v>
      </c>
      <c r="F242" s="46">
        <v>74</v>
      </c>
      <c r="G242" s="46">
        <v>95</v>
      </c>
      <c r="H242" s="47">
        <v>0</v>
      </c>
      <c r="I242" s="48">
        <v>66</v>
      </c>
      <c r="J242" s="49"/>
      <c r="K242" s="49"/>
      <c r="L242" s="44" t="s">
        <v>246</v>
      </c>
      <c r="M242" s="50"/>
    </row>
    <row r="243" spans="1:13" x14ac:dyDescent="0.25">
      <c r="A243" s="51"/>
      <c r="B243" s="44" t="s">
        <v>258</v>
      </c>
      <c r="C243" s="45" t="s">
        <v>259</v>
      </c>
      <c r="D243" s="45" t="s">
        <v>245</v>
      </c>
      <c r="E243" s="44" t="s">
        <v>503</v>
      </c>
      <c r="F243" s="46">
        <v>44</v>
      </c>
      <c r="G243" s="46">
        <v>71.790000000000006</v>
      </c>
      <c r="H243" s="47">
        <v>0</v>
      </c>
      <c r="I243" s="48">
        <v>73</v>
      </c>
      <c r="J243" s="49"/>
      <c r="K243" s="49"/>
      <c r="L243" s="44" t="s">
        <v>246</v>
      </c>
      <c r="M243" s="50" t="s">
        <v>798</v>
      </c>
    </row>
    <row r="244" spans="1:13" x14ac:dyDescent="0.25">
      <c r="A244" s="51"/>
      <c r="B244" s="44" t="s">
        <v>799</v>
      </c>
      <c r="C244" s="45" t="s">
        <v>261</v>
      </c>
      <c r="D244" s="45" t="s">
        <v>245</v>
      </c>
      <c r="E244" s="44" t="s">
        <v>503</v>
      </c>
      <c r="F244" s="46">
        <v>41</v>
      </c>
      <c r="G244" s="46">
        <v>49.6</v>
      </c>
      <c r="H244" s="47">
        <v>0</v>
      </c>
      <c r="I244" s="48">
        <v>56</v>
      </c>
      <c r="J244" s="49"/>
      <c r="K244" s="49"/>
      <c r="L244" s="44" t="s">
        <v>246</v>
      </c>
      <c r="M244" s="50"/>
    </row>
    <row r="245" spans="1:13" x14ac:dyDescent="0.25">
      <c r="A245" s="51"/>
      <c r="B245" s="44" t="s">
        <v>262</v>
      </c>
      <c r="C245" s="45" t="s">
        <v>263</v>
      </c>
      <c r="D245" s="45" t="s">
        <v>245</v>
      </c>
      <c r="E245" s="44" t="s">
        <v>503</v>
      </c>
      <c r="F245" s="46">
        <v>31</v>
      </c>
      <c r="G245" s="46">
        <v>43.98</v>
      </c>
      <c r="H245" s="47">
        <v>0</v>
      </c>
      <c r="I245" s="48">
        <v>53</v>
      </c>
      <c r="J245" s="49"/>
      <c r="K245" s="49"/>
      <c r="L245" s="44" t="s">
        <v>246</v>
      </c>
      <c r="M245" s="50"/>
    </row>
    <row r="246" spans="1:13" x14ac:dyDescent="0.25">
      <c r="A246" s="51"/>
      <c r="B246" s="44" t="s">
        <v>264</v>
      </c>
      <c r="C246" s="45" t="s">
        <v>265</v>
      </c>
      <c r="D246" s="45" t="s">
        <v>245</v>
      </c>
      <c r="E246" s="44" t="s">
        <v>503</v>
      </c>
      <c r="F246" s="46">
        <v>41</v>
      </c>
      <c r="G246" s="46">
        <v>65</v>
      </c>
      <c r="H246" s="47">
        <v>0</v>
      </c>
      <c r="I246" s="48">
        <v>65</v>
      </c>
      <c r="J246" s="49"/>
      <c r="K246" s="49"/>
      <c r="L246" s="44" t="s">
        <v>246</v>
      </c>
      <c r="M246" s="50"/>
    </row>
    <row r="247" spans="1:13" x14ac:dyDescent="0.25">
      <c r="A247" s="51"/>
      <c r="B247" s="44" t="s">
        <v>266</v>
      </c>
      <c r="C247" s="45" t="s">
        <v>267</v>
      </c>
      <c r="D247" s="45" t="s">
        <v>245</v>
      </c>
      <c r="E247" s="44" t="s">
        <v>503</v>
      </c>
      <c r="F247" s="46">
        <v>49</v>
      </c>
      <c r="G247" s="46">
        <v>72.849999999999994</v>
      </c>
      <c r="H247" s="47">
        <v>0</v>
      </c>
      <c r="I247" s="48">
        <v>78</v>
      </c>
      <c r="J247" s="49"/>
      <c r="K247" s="49"/>
      <c r="L247" s="44" t="s">
        <v>246</v>
      </c>
      <c r="M247" s="50"/>
    </row>
    <row r="248" spans="1:13" x14ac:dyDescent="0.25">
      <c r="A248" s="51"/>
      <c r="B248" s="44" t="s">
        <v>268</v>
      </c>
      <c r="C248" s="45" t="s">
        <v>269</v>
      </c>
      <c r="D248" s="45" t="s">
        <v>245</v>
      </c>
      <c r="E248" s="44" t="s">
        <v>503</v>
      </c>
      <c r="F248" s="46">
        <v>41</v>
      </c>
      <c r="G248" s="46">
        <v>59.86</v>
      </c>
      <c r="H248" s="47">
        <v>0</v>
      </c>
      <c r="I248" s="48">
        <v>57</v>
      </c>
      <c r="J248" s="49"/>
      <c r="K248" s="49"/>
      <c r="L248" s="44" t="s">
        <v>246</v>
      </c>
      <c r="M248" s="50"/>
    </row>
    <row r="249" spans="1:13" x14ac:dyDescent="0.25">
      <c r="A249" s="51"/>
      <c r="B249" s="44" t="s">
        <v>270</v>
      </c>
      <c r="C249" s="45" t="s">
        <v>271</v>
      </c>
      <c r="D249" s="45" t="s">
        <v>245</v>
      </c>
      <c r="E249" s="44" t="s">
        <v>503</v>
      </c>
      <c r="F249" s="46">
        <v>36</v>
      </c>
      <c r="G249" s="46">
        <v>66.97</v>
      </c>
      <c r="H249" s="47">
        <v>0</v>
      </c>
      <c r="I249" s="48">
        <v>71</v>
      </c>
      <c r="J249" s="49"/>
      <c r="K249" s="49"/>
      <c r="L249" s="44" t="s">
        <v>246</v>
      </c>
      <c r="M249" s="50"/>
    </row>
    <row r="250" spans="1:13" x14ac:dyDescent="0.25">
      <c r="A250" s="51"/>
      <c r="B250" s="44" t="s">
        <v>800</v>
      </c>
      <c r="C250" s="45" t="s">
        <v>272</v>
      </c>
      <c r="D250" s="45" t="s">
        <v>245</v>
      </c>
      <c r="E250" s="44" t="s">
        <v>503</v>
      </c>
      <c r="F250" s="46">
        <v>38</v>
      </c>
      <c r="G250" s="46">
        <v>57.89</v>
      </c>
      <c r="H250" s="47">
        <v>0</v>
      </c>
      <c r="I250" s="48">
        <v>73</v>
      </c>
      <c r="J250" s="49"/>
      <c r="K250" s="49"/>
      <c r="L250" s="44" t="s">
        <v>246</v>
      </c>
      <c r="M250" s="50"/>
    </row>
    <row r="251" spans="1:13" x14ac:dyDescent="0.25">
      <c r="A251" s="51"/>
      <c r="E251" s="45"/>
      <c r="F251" s="75"/>
      <c r="G251" s="75"/>
      <c r="H251" s="76"/>
      <c r="I251" s="77"/>
      <c r="J251" s="49"/>
      <c r="K251" s="49"/>
      <c r="M251" s="50"/>
    </row>
    <row r="252" spans="1:13" x14ac:dyDescent="0.25">
      <c r="A252" s="51" t="s">
        <v>801</v>
      </c>
      <c r="B252" s="44" t="s">
        <v>802</v>
      </c>
      <c r="E252" s="44" t="s">
        <v>503</v>
      </c>
      <c r="F252" s="46"/>
      <c r="G252" s="46"/>
      <c r="H252" s="47"/>
      <c r="I252" s="48"/>
      <c r="J252" s="49"/>
      <c r="K252" s="49"/>
      <c r="M252" s="50"/>
    </row>
    <row r="253" spans="1:13" ht="63.75" x14ac:dyDescent="0.25">
      <c r="A253" s="51"/>
      <c r="B253" s="44" t="s">
        <v>274</v>
      </c>
      <c r="C253" s="45" t="s">
        <v>275</v>
      </c>
      <c r="D253" s="45" t="s">
        <v>245</v>
      </c>
      <c r="E253" s="44" t="s">
        <v>503</v>
      </c>
      <c r="F253" s="46">
        <v>175</v>
      </c>
      <c r="G253" s="46">
        <v>0</v>
      </c>
      <c r="H253" s="47" t="s">
        <v>77</v>
      </c>
      <c r="I253" s="48">
        <v>223</v>
      </c>
      <c r="J253" s="49"/>
      <c r="K253" s="49"/>
      <c r="L253" s="44" t="s">
        <v>276</v>
      </c>
      <c r="M253" s="50" t="s">
        <v>277</v>
      </c>
    </row>
    <row r="254" spans="1:13" ht="63.75" x14ac:dyDescent="0.25">
      <c r="A254" s="51"/>
      <c r="B254" s="44" t="s">
        <v>278</v>
      </c>
      <c r="C254" s="45" t="s">
        <v>279</v>
      </c>
      <c r="D254" s="45" t="s">
        <v>245</v>
      </c>
      <c r="E254" s="44" t="s">
        <v>503</v>
      </c>
      <c r="F254" s="46">
        <v>315</v>
      </c>
      <c r="G254" s="46">
        <v>0</v>
      </c>
      <c r="H254" s="47">
        <v>0</v>
      </c>
      <c r="I254" s="48">
        <v>326</v>
      </c>
      <c r="J254" s="49"/>
      <c r="K254" s="49"/>
      <c r="L254" s="44" t="s">
        <v>276</v>
      </c>
      <c r="M254" s="50" t="s">
        <v>280</v>
      </c>
    </row>
    <row r="255" spans="1:13" ht="63.75" x14ac:dyDescent="0.25">
      <c r="A255" s="51"/>
      <c r="B255" s="44" t="s">
        <v>281</v>
      </c>
      <c r="C255" s="45" t="s">
        <v>282</v>
      </c>
      <c r="D255" s="45" t="s">
        <v>245</v>
      </c>
      <c r="E255" s="44" t="s">
        <v>503</v>
      </c>
      <c r="F255" s="46">
        <v>190</v>
      </c>
      <c r="G255" s="46">
        <v>0</v>
      </c>
      <c r="H255" s="47">
        <v>0</v>
      </c>
      <c r="I255" s="48">
        <v>227</v>
      </c>
      <c r="J255" s="49"/>
      <c r="K255" s="49"/>
      <c r="L255" s="44" t="s">
        <v>283</v>
      </c>
      <c r="M255" s="50" t="s">
        <v>284</v>
      </c>
    </row>
    <row r="256" spans="1:13" ht="63.75" x14ac:dyDescent="0.25">
      <c r="A256" s="51"/>
      <c r="B256" s="44" t="s">
        <v>285</v>
      </c>
      <c r="C256" s="45" t="s">
        <v>286</v>
      </c>
      <c r="D256" s="45" t="s">
        <v>245</v>
      </c>
      <c r="E256" s="44" t="s">
        <v>503</v>
      </c>
      <c r="F256" s="46">
        <v>420</v>
      </c>
      <c r="G256" s="46">
        <v>0</v>
      </c>
      <c r="H256" s="47" t="s">
        <v>77</v>
      </c>
      <c r="I256" s="48">
        <v>459</v>
      </c>
      <c r="J256" s="49"/>
      <c r="K256" s="49"/>
      <c r="L256" s="44" t="s">
        <v>283</v>
      </c>
      <c r="M256" s="50" t="s">
        <v>287</v>
      </c>
    </row>
    <row r="257" spans="1:13" ht="63.75" x14ac:dyDescent="0.25">
      <c r="A257" s="51"/>
      <c r="B257" s="44" t="s">
        <v>288</v>
      </c>
      <c r="C257" s="45" t="s">
        <v>289</v>
      </c>
      <c r="D257" s="45" t="s">
        <v>245</v>
      </c>
      <c r="E257" s="44" t="s">
        <v>503</v>
      </c>
      <c r="F257" s="46">
        <v>190</v>
      </c>
      <c r="G257" s="46">
        <v>0</v>
      </c>
      <c r="H257" s="47">
        <v>0</v>
      </c>
      <c r="I257" s="70">
        <v>195</v>
      </c>
      <c r="J257" s="49"/>
      <c r="K257" s="49"/>
      <c r="L257" s="44" t="s">
        <v>276</v>
      </c>
      <c r="M257" s="50" t="s">
        <v>290</v>
      </c>
    </row>
    <row r="258" spans="1:13" ht="63.75" x14ac:dyDescent="0.25">
      <c r="A258" s="51"/>
      <c r="B258" s="44" t="s">
        <v>291</v>
      </c>
      <c r="C258" s="45" t="s">
        <v>292</v>
      </c>
      <c r="D258" s="45" t="s">
        <v>245</v>
      </c>
      <c r="E258" s="44" t="s">
        <v>503</v>
      </c>
      <c r="F258" s="46">
        <v>225</v>
      </c>
      <c r="G258" s="46">
        <v>0</v>
      </c>
      <c r="H258" s="47" t="s">
        <v>77</v>
      </c>
      <c r="I258" s="70">
        <v>314</v>
      </c>
      <c r="J258" s="49"/>
      <c r="K258" s="49"/>
      <c r="L258" s="44" t="s">
        <v>276</v>
      </c>
      <c r="M258" s="50" t="s">
        <v>293</v>
      </c>
    </row>
    <row r="259" spans="1:13" ht="63.75" x14ac:dyDescent="0.25">
      <c r="A259" s="51"/>
      <c r="B259" s="44" t="s">
        <v>294</v>
      </c>
      <c r="C259" s="45" t="s">
        <v>295</v>
      </c>
      <c r="D259" s="45" t="s">
        <v>245</v>
      </c>
      <c r="E259" s="44" t="s">
        <v>503</v>
      </c>
      <c r="F259" s="46">
        <v>300</v>
      </c>
      <c r="G259" s="46">
        <v>0</v>
      </c>
      <c r="H259" s="47">
        <v>0</v>
      </c>
      <c r="I259" s="70">
        <v>325</v>
      </c>
      <c r="J259" s="49"/>
      <c r="K259" s="49"/>
      <c r="L259" s="44" t="s">
        <v>276</v>
      </c>
      <c r="M259" s="50" t="s">
        <v>296</v>
      </c>
    </row>
    <row r="260" spans="1:13" ht="76.5" x14ac:dyDescent="0.25">
      <c r="A260" s="51"/>
      <c r="B260" s="44" t="s">
        <v>297</v>
      </c>
      <c r="C260" s="45" t="s">
        <v>298</v>
      </c>
      <c r="D260" s="45" t="s">
        <v>245</v>
      </c>
      <c r="E260" s="44" t="s">
        <v>503</v>
      </c>
      <c r="F260" s="46">
        <v>205</v>
      </c>
      <c r="G260" s="46">
        <v>260</v>
      </c>
      <c r="H260" s="47" t="s">
        <v>77</v>
      </c>
      <c r="I260" s="48">
        <v>317</v>
      </c>
      <c r="J260" s="49"/>
      <c r="K260" s="49"/>
      <c r="L260" s="44" t="s">
        <v>299</v>
      </c>
      <c r="M260" s="50" t="s">
        <v>300</v>
      </c>
    </row>
    <row r="261" spans="1:13" ht="76.5" x14ac:dyDescent="0.25">
      <c r="A261" s="51"/>
      <c r="B261" s="44" t="s">
        <v>301</v>
      </c>
      <c r="C261" s="45" t="s">
        <v>302</v>
      </c>
      <c r="D261" s="45" t="s">
        <v>245</v>
      </c>
      <c r="E261" s="44" t="s">
        <v>503</v>
      </c>
      <c r="F261" s="46">
        <v>490</v>
      </c>
      <c r="G261" s="46">
        <v>565</v>
      </c>
      <c r="H261" s="47" t="s">
        <v>77</v>
      </c>
      <c r="I261" s="48">
        <v>607</v>
      </c>
      <c r="J261" s="49"/>
      <c r="K261" s="49"/>
      <c r="L261" s="44" t="s">
        <v>299</v>
      </c>
      <c r="M261" s="50" t="s">
        <v>303</v>
      </c>
    </row>
    <row r="262" spans="1:13" ht="63.75" x14ac:dyDescent="0.25">
      <c r="A262" s="51"/>
      <c r="B262" s="44" t="s">
        <v>304</v>
      </c>
      <c r="C262" s="45" t="s">
        <v>305</v>
      </c>
      <c r="D262" s="45" t="s">
        <v>245</v>
      </c>
      <c r="E262" s="44" t="s">
        <v>503</v>
      </c>
      <c r="F262" s="46">
        <v>155</v>
      </c>
      <c r="G262" s="46">
        <v>0</v>
      </c>
      <c r="H262" s="47" t="s">
        <v>77</v>
      </c>
      <c r="I262" s="48">
        <v>153</v>
      </c>
      <c r="J262" s="49"/>
      <c r="K262" s="49"/>
      <c r="L262" s="44" t="s">
        <v>276</v>
      </c>
      <c r="M262" s="50" t="s">
        <v>306</v>
      </c>
    </row>
    <row r="263" spans="1:13" ht="63.75" x14ac:dyDescent="0.25">
      <c r="A263" s="51"/>
      <c r="B263" s="78" t="s">
        <v>803</v>
      </c>
      <c r="C263" s="45" t="s">
        <v>308</v>
      </c>
      <c r="D263" s="45" t="s">
        <v>245</v>
      </c>
      <c r="E263" s="44" t="s">
        <v>503</v>
      </c>
      <c r="F263" s="46">
        <v>170</v>
      </c>
      <c r="G263" s="46">
        <v>0</v>
      </c>
      <c r="H263" s="47" t="s">
        <v>77</v>
      </c>
      <c r="I263" s="48">
        <v>298</v>
      </c>
      <c r="J263" s="49"/>
      <c r="K263" s="49"/>
      <c r="L263" s="44" t="s">
        <v>276</v>
      </c>
      <c r="M263" s="50" t="s">
        <v>309</v>
      </c>
    </row>
    <row r="264" spans="1:13" ht="63.75" x14ac:dyDescent="0.25">
      <c r="A264" s="51"/>
      <c r="B264" s="44" t="s">
        <v>310</v>
      </c>
      <c r="C264" s="45" t="s">
        <v>311</v>
      </c>
      <c r="D264" s="45" t="s">
        <v>245</v>
      </c>
      <c r="E264" s="44" t="s">
        <v>503</v>
      </c>
      <c r="F264" s="46">
        <v>155</v>
      </c>
      <c r="G264" s="46">
        <v>0</v>
      </c>
      <c r="H264" s="47" t="s">
        <v>77</v>
      </c>
      <c r="I264" s="70">
        <v>182</v>
      </c>
      <c r="J264" s="49"/>
      <c r="K264" s="49"/>
      <c r="L264" s="44" t="s">
        <v>283</v>
      </c>
      <c r="M264" s="50" t="s">
        <v>312</v>
      </c>
    </row>
    <row r="265" spans="1:13" ht="63.75" x14ac:dyDescent="0.25">
      <c r="A265" s="51"/>
      <c r="B265" s="44" t="s">
        <v>313</v>
      </c>
      <c r="C265" s="45" t="s">
        <v>314</v>
      </c>
      <c r="D265" s="45" t="s">
        <v>245</v>
      </c>
      <c r="E265" s="44" t="s">
        <v>503</v>
      </c>
      <c r="F265" s="46">
        <v>150</v>
      </c>
      <c r="G265" s="46">
        <v>0</v>
      </c>
      <c r="H265" s="47">
        <v>0</v>
      </c>
      <c r="I265" s="70">
        <v>225</v>
      </c>
      <c r="J265" s="49"/>
      <c r="K265" s="49"/>
      <c r="L265" s="44" t="s">
        <v>276</v>
      </c>
      <c r="M265" s="50" t="s">
        <v>315</v>
      </c>
    </row>
    <row r="266" spans="1:13" ht="63.75" x14ac:dyDescent="0.25">
      <c r="A266" s="51"/>
      <c r="B266" s="44" t="s">
        <v>316</v>
      </c>
      <c r="C266" s="45" t="s">
        <v>317</v>
      </c>
      <c r="D266" s="45" t="s">
        <v>245</v>
      </c>
      <c r="E266" s="44" t="s">
        <v>503</v>
      </c>
      <c r="F266" s="46">
        <v>58</v>
      </c>
      <c r="G266" s="46">
        <v>150</v>
      </c>
      <c r="H266" s="47">
        <v>0</v>
      </c>
      <c r="I266" s="70">
        <v>138</v>
      </c>
      <c r="J266" s="49"/>
      <c r="K266" s="49"/>
      <c r="L266" s="44" t="s">
        <v>276</v>
      </c>
      <c r="M266" s="50" t="s">
        <v>318</v>
      </c>
    </row>
    <row r="267" spans="1:13" x14ac:dyDescent="0.25">
      <c r="A267" s="51" t="s">
        <v>319</v>
      </c>
      <c r="F267" s="46"/>
      <c r="G267" s="46"/>
      <c r="H267" s="47"/>
      <c r="I267" s="48"/>
      <c r="J267" s="49"/>
      <c r="K267" s="49"/>
      <c r="M267" s="50"/>
    </row>
    <row r="268" spans="1:13" x14ac:dyDescent="0.25">
      <c r="A268" s="51"/>
      <c r="B268" s="44" t="s">
        <v>320</v>
      </c>
      <c r="C268" s="45" t="s">
        <v>321</v>
      </c>
      <c r="D268" s="45" t="s">
        <v>322</v>
      </c>
      <c r="E268" s="44" t="s">
        <v>517</v>
      </c>
      <c r="F268" s="46">
        <v>3.4</v>
      </c>
      <c r="G268" s="46">
        <v>10.25</v>
      </c>
      <c r="H268" s="47">
        <v>0</v>
      </c>
      <c r="I268" s="79">
        <v>0.26304267241379309</v>
      </c>
      <c r="J268" s="49"/>
      <c r="K268" s="49"/>
      <c r="L268" s="44" t="s">
        <v>323</v>
      </c>
      <c r="M268" s="50"/>
    </row>
    <row r="269" spans="1:13" x14ac:dyDescent="0.25">
      <c r="A269" s="51"/>
      <c r="B269" s="44" t="s">
        <v>804</v>
      </c>
      <c r="C269" s="45" t="s">
        <v>325</v>
      </c>
      <c r="D269" s="45" t="s">
        <v>322</v>
      </c>
      <c r="E269" s="44" t="s">
        <v>517</v>
      </c>
      <c r="F269" s="46">
        <v>12</v>
      </c>
      <c r="G269" s="46">
        <v>0</v>
      </c>
      <c r="H269" s="47">
        <v>0</v>
      </c>
      <c r="I269" s="79">
        <v>0.12</v>
      </c>
      <c r="J269" s="49"/>
      <c r="K269" s="49"/>
      <c r="L269" s="80" t="s">
        <v>326</v>
      </c>
      <c r="M269" s="50" t="s">
        <v>327</v>
      </c>
    </row>
    <row r="270" spans="1:13" x14ac:dyDescent="0.25">
      <c r="A270" s="51" t="s">
        <v>328</v>
      </c>
      <c r="F270" s="46"/>
      <c r="G270" s="46"/>
      <c r="H270" s="47"/>
      <c r="I270" s="64"/>
      <c r="J270" s="49"/>
      <c r="K270" s="49"/>
      <c r="M270" s="50"/>
    </row>
    <row r="271" spans="1:13" x14ac:dyDescent="0.25">
      <c r="A271" s="51"/>
      <c r="B271" s="44" t="s">
        <v>320</v>
      </c>
      <c r="C271" s="45" t="s">
        <v>329</v>
      </c>
      <c r="D271" s="45" t="s">
        <v>145</v>
      </c>
      <c r="F271" s="46">
        <v>50000</v>
      </c>
      <c r="G271" s="46">
        <v>0</v>
      </c>
      <c r="H271" s="47">
        <v>0</v>
      </c>
      <c r="I271" s="64">
        <v>60000</v>
      </c>
      <c r="J271" s="49"/>
      <c r="K271" s="49"/>
      <c r="L271" s="44" t="s">
        <v>232</v>
      </c>
      <c r="M271" s="50"/>
    </row>
    <row r="272" spans="1:13" x14ac:dyDescent="0.25">
      <c r="A272" s="51" t="s">
        <v>330</v>
      </c>
      <c r="F272" s="46"/>
      <c r="G272" s="46"/>
      <c r="H272" s="47"/>
      <c r="I272" s="64"/>
      <c r="J272" s="49"/>
      <c r="K272" s="49"/>
      <c r="M272" s="50"/>
    </row>
    <row r="273" spans="1:13" x14ac:dyDescent="0.25">
      <c r="A273" s="51"/>
      <c r="B273" s="44" t="s">
        <v>331</v>
      </c>
      <c r="C273" s="45" t="s">
        <v>332</v>
      </c>
      <c r="D273" s="45" t="s">
        <v>145</v>
      </c>
      <c r="E273" s="44" t="s">
        <v>503</v>
      </c>
      <c r="F273" s="46">
        <v>4500</v>
      </c>
      <c r="G273" s="46">
        <v>9100</v>
      </c>
      <c r="H273" s="47">
        <v>0</v>
      </c>
      <c r="I273" s="64">
        <v>1000</v>
      </c>
      <c r="J273" s="49"/>
      <c r="K273" s="49"/>
      <c r="L273" s="44" t="s">
        <v>334</v>
      </c>
      <c r="M273" s="50" t="s">
        <v>805</v>
      </c>
    </row>
    <row r="274" spans="1:13" x14ac:dyDescent="0.25">
      <c r="A274" s="51" t="s">
        <v>336</v>
      </c>
      <c r="F274" s="46"/>
      <c r="G274" s="46"/>
      <c r="H274" s="47"/>
      <c r="I274" s="64"/>
      <c r="J274" s="49"/>
      <c r="K274" s="49"/>
      <c r="M274" s="50"/>
    </row>
    <row r="275" spans="1:13" x14ac:dyDescent="0.25">
      <c r="A275" s="51"/>
      <c r="B275" s="44" t="s">
        <v>337</v>
      </c>
      <c r="C275" s="45" t="s">
        <v>338</v>
      </c>
      <c r="D275" s="45" t="s">
        <v>206</v>
      </c>
      <c r="E275" s="44" t="s">
        <v>504</v>
      </c>
      <c r="F275" s="46">
        <v>0.43</v>
      </c>
      <c r="G275" s="46">
        <v>1.2</v>
      </c>
      <c r="H275" s="47">
        <v>0</v>
      </c>
      <c r="I275" s="64">
        <v>0.94</v>
      </c>
      <c r="J275" s="49"/>
      <c r="K275" s="49"/>
      <c r="L275" s="44" t="s">
        <v>232</v>
      </c>
      <c r="M275" s="50"/>
    </row>
    <row r="276" spans="1:13" x14ac:dyDescent="0.25">
      <c r="A276" s="51" t="s">
        <v>339</v>
      </c>
      <c r="F276" s="46"/>
      <c r="G276" s="46"/>
      <c r="H276" s="47"/>
      <c r="I276" s="64"/>
      <c r="J276" s="49"/>
      <c r="K276" s="49"/>
      <c r="M276" s="50"/>
    </row>
    <row r="277" spans="1:13" x14ac:dyDescent="0.25">
      <c r="A277" s="51"/>
      <c r="B277" s="44" t="s">
        <v>340</v>
      </c>
      <c r="C277" s="45" t="s">
        <v>341</v>
      </c>
      <c r="D277" s="45" t="s">
        <v>206</v>
      </c>
      <c r="E277" s="44" t="s">
        <v>504</v>
      </c>
      <c r="F277" s="46">
        <v>40.200000000000003</v>
      </c>
      <c r="G277" s="46">
        <v>46.9</v>
      </c>
      <c r="H277" s="47">
        <v>0</v>
      </c>
      <c r="I277" s="64">
        <v>50</v>
      </c>
      <c r="J277" s="49"/>
      <c r="K277" s="49"/>
      <c r="L277" s="44" t="s">
        <v>232</v>
      </c>
      <c r="M277" s="50" t="s">
        <v>806</v>
      </c>
    </row>
    <row r="278" spans="1:13" x14ac:dyDescent="0.25">
      <c r="A278" s="51" t="s">
        <v>342</v>
      </c>
      <c r="F278" s="46"/>
      <c r="G278" s="46"/>
      <c r="H278" s="47"/>
      <c r="I278" s="64"/>
      <c r="J278" s="49"/>
      <c r="K278" s="49"/>
      <c r="M278" s="50"/>
    </row>
    <row r="279" spans="1:13" x14ac:dyDescent="0.25">
      <c r="A279" s="51"/>
      <c r="B279" s="44" t="s">
        <v>807</v>
      </c>
      <c r="C279" s="45" t="s">
        <v>344</v>
      </c>
      <c r="D279" s="45" t="s">
        <v>201</v>
      </c>
      <c r="E279" s="44" t="s">
        <v>504</v>
      </c>
      <c r="F279" s="46">
        <v>1</v>
      </c>
      <c r="G279" s="46">
        <v>24</v>
      </c>
      <c r="H279" s="47">
        <v>0</v>
      </c>
      <c r="I279" s="64">
        <v>62</v>
      </c>
      <c r="J279" s="49"/>
      <c r="K279" s="49"/>
      <c r="L279" s="44" t="s">
        <v>92</v>
      </c>
      <c r="M279" s="50" t="s">
        <v>345</v>
      </c>
    </row>
    <row r="280" spans="1:13" x14ac:dyDescent="0.25">
      <c r="A280" s="51"/>
      <c r="B280" s="44" t="s">
        <v>808</v>
      </c>
      <c r="C280" s="45" t="s">
        <v>809</v>
      </c>
      <c r="D280" s="45" t="s">
        <v>201</v>
      </c>
      <c r="E280" s="44" t="s">
        <v>504</v>
      </c>
      <c r="F280" s="46">
        <v>6.1</v>
      </c>
      <c r="G280" s="46">
        <v>11.1</v>
      </c>
      <c r="H280" s="47">
        <v>0</v>
      </c>
      <c r="I280" s="48" t="s">
        <v>810</v>
      </c>
      <c r="J280" s="49"/>
      <c r="K280" s="49"/>
      <c r="M280" s="50"/>
    </row>
    <row r="281" spans="1:13" x14ac:dyDescent="0.25">
      <c r="A281" s="51"/>
      <c r="B281" s="81" t="s">
        <v>811</v>
      </c>
      <c r="C281" s="54" t="s">
        <v>812</v>
      </c>
      <c r="D281" s="54" t="s">
        <v>201</v>
      </c>
      <c r="E281" s="53"/>
      <c r="F281" s="55"/>
      <c r="G281" s="55"/>
      <c r="H281" s="56"/>
      <c r="I281" s="57">
        <v>15</v>
      </c>
      <c r="J281" s="58"/>
      <c r="K281" s="58"/>
      <c r="L281" s="53" t="s">
        <v>348</v>
      </c>
      <c r="M281" s="59" t="s">
        <v>349</v>
      </c>
    </row>
    <row r="282" spans="1:13" x14ac:dyDescent="0.25">
      <c r="A282" s="51"/>
      <c r="B282" s="81" t="s">
        <v>813</v>
      </c>
      <c r="C282" s="54" t="s">
        <v>814</v>
      </c>
      <c r="D282" s="54" t="s">
        <v>201</v>
      </c>
      <c r="E282" s="53"/>
      <c r="F282" s="55"/>
      <c r="G282" s="55"/>
      <c r="H282" s="56"/>
      <c r="I282" s="57">
        <v>21</v>
      </c>
      <c r="J282" s="58"/>
      <c r="K282" s="58"/>
      <c r="L282" s="53" t="s">
        <v>348</v>
      </c>
      <c r="M282" s="59" t="s">
        <v>349</v>
      </c>
    </row>
    <row r="283" spans="1:13" x14ac:dyDescent="0.25">
      <c r="A283" s="51"/>
      <c r="B283" s="81" t="s">
        <v>815</v>
      </c>
      <c r="C283" s="54" t="s">
        <v>816</v>
      </c>
      <c r="D283" s="54" t="s">
        <v>201</v>
      </c>
      <c r="E283" s="53"/>
      <c r="F283" s="55"/>
      <c r="G283" s="55"/>
      <c r="H283" s="56"/>
      <c r="I283" s="57">
        <v>87</v>
      </c>
      <c r="J283" s="58"/>
      <c r="K283" s="58"/>
      <c r="L283" s="53" t="s">
        <v>348</v>
      </c>
      <c r="M283" s="59" t="s">
        <v>349</v>
      </c>
    </row>
    <row r="284" spans="1:13" x14ac:dyDescent="0.25">
      <c r="A284" s="51"/>
      <c r="B284" s="44" t="s">
        <v>817</v>
      </c>
      <c r="C284" s="45" t="s">
        <v>818</v>
      </c>
      <c r="D284" s="45" t="s">
        <v>201</v>
      </c>
      <c r="E284" s="44" t="s">
        <v>504</v>
      </c>
      <c r="F284" s="46">
        <v>25</v>
      </c>
      <c r="G284" s="46">
        <v>0</v>
      </c>
      <c r="H284" s="47">
        <v>0</v>
      </c>
      <c r="I284" s="48"/>
      <c r="J284" s="49"/>
      <c r="K284" s="49"/>
      <c r="M284" s="50"/>
    </row>
    <row r="285" spans="1:13" ht="25.5" x14ac:dyDescent="0.25">
      <c r="A285" s="51"/>
      <c r="B285" s="81" t="s">
        <v>819</v>
      </c>
      <c r="C285" s="54" t="s">
        <v>820</v>
      </c>
      <c r="D285" s="54" t="s">
        <v>201</v>
      </c>
      <c r="E285" s="53"/>
      <c r="F285" s="55"/>
      <c r="G285" s="55"/>
      <c r="H285" s="56"/>
      <c r="I285" s="57">
        <v>248</v>
      </c>
      <c r="J285" s="58" t="s">
        <v>6</v>
      </c>
      <c r="K285" s="58"/>
      <c r="L285" s="53" t="s">
        <v>352</v>
      </c>
      <c r="M285" s="59" t="s">
        <v>353</v>
      </c>
    </row>
    <row r="286" spans="1:13" ht="25.5" x14ac:dyDescent="0.25">
      <c r="A286" s="51"/>
      <c r="B286" s="81" t="s">
        <v>821</v>
      </c>
      <c r="C286" s="54" t="s">
        <v>822</v>
      </c>
      <c r="D286" s="54" t="s">
        <v>201</v>
      </c>
      <c r="E286" s="53"/>
      <c r="F286" s="55"/>
      <c r="G286" s="55"/>
      <c r="H286" s="56"/>
      <c r="I286" s="57">
        <v>282</v>
      </c>
      <c r="J286" s="58" t="s">
        <v>6</v>
      </c>
      <c r="K286" s="58"/>
      <c r="L286" s="53" t="s">
        <v>352</v>
      </c>
      <c r="M286" s="59" t="s">
        <v>353</v>
      </c>
    </row>
    <row r="287" spans="1:13" ht="25.5" x14ac:dyDescent="0.25">
      <c r="A287" s="51"/>
      <c r="B287" s="81" t="s">
        <v>823</v>
      </c>
      <c r="C287" s="54" t="s">
        <v>824</v>
      </c>
      <c r="D287" s="54" t="s">
        <v>201</v>
      </c>
      <c r="E287" s="53"/>
      <c r="F287" s="55"/>
      <c r="G287" s="55"/>
      <c r="H287" s="56"/>
      <c r="I287" s="57">
        <v>294</v>
      </c>
      <c r="J287" s="58" t="s">
        <v>6</v>
      </c>
      <c r="K287" s="58"/>
      <c r="L287" s="53" t="s">
        <v>352</v>
      </c>
      <c r="M287" s="59" t="s">
        <v>353</v>
      </c>
    </row>
    <row r="288" spans="1:13" x14ac:dyDescent="0.25">
      <c r="A288" s="51"/>
      <c r="B288" s="44" t="s">
        <v>808</v>
      </c>
      <c r="C288" s="45" t="s">
        <v>809</v>
      </c>
      <c r="D288" s="45" t="s">
        <v>201</v>
      </c>
      <c r="E288" s="44" t="s">
        <v>504</v>
      </c>
      <c r="F288" s="46">
        <v>6.1</v>
      </c>
      <c r="G288" s="46">
        <v>11.1</v>
      </c>
      <c r="H288" s="47">
        <v>0</v>
      </c>
      <c r="I288" s="48" t="s">
        <v>810</v>
      </c>
      <c r="J288" s="49"/>
      <c r="K288" s="49"/>
      <c r="M288" s="50"/>
    </row>
    <row r="289" spans="1:13" x14ac:dyDescent="0.25">
      <c r="A289" s="51"/>
      <c r="B289" s="81" t="s">
        <v>825</v>
      </c>
      <c r="C289" s="54" t="s">
        <v>826</v>
      </c>
      <c r="D289" s="54" t="s">
        <v>201</v>
      </c>
      <c r="E289" s="53"/>
      <c r="F289" s="55"/>
      <c r="G289" s="55"/>
      <c r="H289" s="56"/>
      <c r="I289" s="57">
        <v>32</v>
      </c>
      <c r="J289" s="58"/>
      <c r="K289" s="58"/>
      <c r="L289" s="53" t="s">
        <v>348</v>
      </c>
      <c r="M289" s="59" t="s">
        <v>349</v>
      </c>
    </row>
    <row r="290" spans="1:13" x14ac:dyDescent="0.25">
      <c r="A290" s="51"/>
      <c r="B290" s="81" t="s">
        <v>827</v>
      </c>
      <c r="C290" s="54" t="s">
        <v>828</v>
      </c>
      <c r="D290" s="54" t="s">
        <v>201</v>
      </c>
      <c r="E290" s="53"/>
      <c r="F290" s="55"/>
      <c r="G290" s="55"/>
      <c r="H290" s="56"/>
      <c r="I290" s="57">
        <v>45</v>
      </c>
      <c r="J290" s="58"/>
      <c r="K290" s="58"/>
      <c r="L290" s="53" t="s">
        <v>348</v>
      </c>
      <c r="M290" s="59" t="s">
        <v>349</v>
      </c>
    </row>
    <row r="291" spans="1:13" x14ac:dyDescent="0.25">
      <c r="A291" s="51"/>
      <c r="B291" s="81" t="s">
        <v>829</v>
      </c>
      <c r="C291" s="54" t="s">
        <v>830</v>
      </c>
      <c r="D291" s="54" t="s">
        <v>201</v>
      </c>
      <c r="E291" s="53"/>
      <c r="F291" s="55"/>
      <c r="G291" s="55"/>
      <c r="H291" s="56"/>
      <c r="I291" s="57">
        <v>115</v>
      </c>
      <c r="J291" s="58"/>
      <c r="K291" s="58"/>
      <c r="L291" s="53" t="s">
        <v>348</v>
      </c>
      <c r="M291" s="59" t="s">
        <v>349</v>
      </c>
    </row>
    <row r="292" spans="1:13" x14ac:dyDescent="0.25">
      <c r="A292" s="51"/>
      <c r="B292" s="44" t="s">
        <v>817</v>
      </c>
      <c r="C292" s="45" t="s">
        <v>818</v>
      </c>
      <c r="D292" s="45" t="s">
        <v>201</v>
      </c>
      <c r="E292" s="44" t="s">
        <v>504</v>
      </c>
      <c r="F292" s="46">
        <v>25</v>
      </c>
      <c r="G292" s="46">
        <v>0</v>
      </c>
      <c r="H292" s="47">
        <v>0</v>
      </c>
      <c r="I292" s="48"/>
      <c r="J292" s="49"/>
      <c r="K292" s="49"/>
      <c r="M292" s="50"/>
    </row>
    <row r="293" spans="1:13" ht="25.5" x14ac:dyDescent="0.25">
      <c r="A293" s="51"/>
      <c r="B293" s="81" t="s">
        <v>831</v>
      </c>
      <c r="C293" s="54" t="s">
        <v>832</v>
      </c>
      <c r="D293" s="54" t="s">
        <v>201</v>
      </c>
      <c r="E293" s="53"/>
      <c r="F293" s="55"/>
      <c r="G293" s="55"/>
      <c r="H293" s="56"/>
      <c r="I293" s="57">
        <v>299</v>
      </c>
      <c r="J293" s="58" t="s">
        <v>6</v>
      </c>
      <c r="K293" s="58"/>
      <c r="L293" s="53" t="s">
        <v>352</v>
      </c>
      <c r="M293" s="59" t="s">
        <v>353</v>
      </c>
    </row>
    <row r="294" spans="1:13" ht="25.5" x14ac:dyDescent="0.25">
      <c r="A294" s="51"/>
      <c r="B294" s="81" t="s">
        <v>833</v>
      </c>
      <c r="C294" s="54" t="s">
        <v>834</v>
      </c>
      <c r="D294" s="54" t="s">
        <v>201</v>
      </c>
      <c r="E294" s="53"/>
      <c r="F294" s="55"/>
      <c r="G294" s="55"/>
      <c r="H294" s="56"/>
      <c r="I294" s="57">
        <v>316</v>
      </c>
      <c r="J294" s="58" t="s">
        <v>6</v>
      </c>
      <c r="K294" s="58"/>
      <c r="L294" s="53" t="s">
        <v>352</v>
      </c>
      <c r="M294" s="59" t="s">
        <v>353</v>
      </c>
    </row>
    <row r="295" spans="1:13" ht="25.5" x14ac:dyDescent="0.25">
      <c r="A295" s="51"/>
      <c r="B295" s="81" t="s">
        <v>835</v>
      </c>
      <c r="C295" s="54" t="s">
        <v>836</v>
      </c>
      <c r="D295" s="54" t="s">
        <v>201</v>
      </c>
      <c r="E295" s="53"/>
      <c r="F295" s="55"/>
      <c r="G295" s="55"/>
      <c r="H295" s="56"/>
      <c r="I295" s="57">
        <v>333</v>
      </c>
      <c r="J295" s="58" t="s">
        <v>6</v>
      </c>
      <c r="K295" s="58"/>
      <c r="L295" s="53" t="s">
        <v>352</v>
      </c>
      <c r="M295" s="59" t="s">
        <v>353</v>
      </c>
    </row>
    <row r="296" spans="1:13" x14ac:dyDescent="0.25">
      <c r="A296" s="51" t="s">
        <v>358</v>
      </c>
      <c r="D296" s="45" t="s">
        <v>201</v>
      </c>
      <c r="F296" s="46"/>
      <c r="G296" s="46"/>
      <c r="H296" s="47"/>
      <c r="I296" s="48"/>
      <c r="J296" s="49"/>
      <c r="K296" s="49"/>
      <c r="M296" s="50"/>
    </row>
    <row r="297" spans="1:13" x14ac:dyDescent="0.25">
      <c r="A297" s="51"/>
      <c r="B297" s="44" t="s">
        <v>808</v>
      </c>
      <c r="C297" s="45" t="s">
        <v>837</v>
      </c>
      <c r="D297" s="45" t="s">
        <v>201</v>
      </c>
      <c r="E297" s="44" t="s">
        <v>504</v>
      </c>
      <c r="F297" s="46">
        <v>129</v>
      </c>
      <c r="G297" s="46">
        <v>143</v>
      </c>
      <c r="H297" s="47">
        <v>0</v>
      </c>
      <c r="I297" s="48" t="s">
        <v>810</v>
      </c>
      <c r="J297" s="49"/>
      <c r="K297" s="49"/>
      <c r="M297" s="50"/>
    </row>
    <row r="298" spans="1:13" x14ac:dyDescent="0.25">
      <c r="A298" s="51"/>
      <c r="B298" s="82" t="s">
        <v>817</v>
      </c>
      <c r="C298" s="45" t="s">
        <v>838</v>
      </c>
      <c r="D298" s="45" t="s">
        <v>201</v>
      </c>
      <c r="E298" s="44" t="s">
        <v>504</v>
      </c>
      <c r="F298" s="46">
        <v>50</v>
      </c>
      <c r="G298" s="46">
        <v>0</v>
      </c>
      <c r="H298" s="47">
        <v>0</v>
      </c>
      <c r="I298" s="48" t="s">
        <v>810</v>
      </c>
      <c r="J298" s="49"/>
      <c r="K298" s="49"/>
      <c r="M298" s="50"/>
    </row>
    <row r="299" spans="1:13" x14ac:dyDescent="0.25">
      <c r="A299" s="51"/>
      <c r="B299" s="82" t="s">
        <v>808</v>
      </c>
      <c r="F299" s="46"/>
      <c r="G299" s="46"/>
      <c r="H299" s="47"/>
      <c r="I299" s="48"/>
      <c r="J299" s="49"/>
      <c r="K299" s="49"/>
      <c r="M299" s="50"/>
    </row>
    <row r="300" spans="1:13" x14ac:dyDescent="0.25">
      <c r="A300" s="51"/>
      <c r="B300" s="81" t="s">
        <v>839</v>
      </c>
      <c r="C300" s="54" t="s">
        <v>840</v>
      </c>
      <c r="D300" s="54" t="s">
        <v>201</v>
      </c>
      <c r="E300" s="53"/>
      <c r="F300" s="55"/>
      <c r="G300" s="55"/>
      <c r="H300" s="56"/>
      <c r="I300" s="57">
        <v>59</v>
      </c>
      <c r="J300" s="58"/>
      <c r="K300" s="58"/>
      <c r="L300" s="53" t="s">
        <v>348</v>
      </c>
      <c r="M300" s="59" t="s">
        <v>349</v>
      </c>
    </row>
    <row r="301" spans="1:13" x14ac:dyDescent="0.25">
      <c r="A301" s="51"/>
      <c r="B301" s="81" t="s">
        <v>841</v>
      </c>
      <c r="C301" s="54" t="s">
        <v>842</v>
      </c>
      <c r="D301" s="54" t="s">
        <v>201</v>
      </c>
      <c r="E301" s="53"/>
      <c r="F301" s="55"/>
      <c r="G301" s="55"/>
      <c r="H301" s="56"/>
      <c r="I301" s="57">
        <v>80</v>
      </c>
      <c r="J301" s="58"/>
      <c r="K301" s="58"/>
      <c r="L301" s="53" t="s">
        <v>348</v>
      </c>
      <c r="M301" s="59" t="s">
        <v>349</v>
      </c>
    </row>
    <row r="302" spans="1:13" x14ac:dyDescent="0.25">
      <c r="A302" s="51"/>
      <c r="B302" s="81" t="s">
        <v>843</v>
      </c>
      <c r="C302" s="54" t="s">
        <v>844</v>
      </c>
      <c r="D302" s="54" t="s">
        <v>201</v>
      </c>
      <c r="E302" s="53"/>
      <c r="F302" s="55"/>
      <c r="G302" s="55"/>
      <c r="H302" s="56"/>
      <c r="I302" s="57">
        <v>222</v>
      </c>
      <c r="J302" s="58"/>
      <c r="K302" s="58"/>
      <c r="L302" s="53" t="s">
        <v>348</v>
      </c>
      <c r="M302" s="59" t="s">
        <v>349</v>
      </c>
    </row>
    <row r="303" spans="1:13" x14ac:dyDescent="0.25">
      <c r="A303" s="51"/>
      <c r="B303" s="44" t="s">
        <v>817</v>
      </c>
      <c r="C303" s="45" t="s">
        <v>845</v>
      </c>
      <c r="D303" s="45" t="s">
        <v>201</v>
      </c>
      <c r="E303" s="44" t="s">
        <v>504</v>
      </c>
      <c r="F303" s="46"/>
      <c r="G303" s="46"/>
      <c r="H303" s="47"/>
      <c r="I303" s="48"/>
      <c r="J303" s="49"/>
      <c r="K303" s="49"/>
      <c r="M303" s="50"/>
    </row>
    <row r="304" spans="1:13" ht="25.5" x14ac:dyDescent="0.25">
      <c r="A304" s="51"/>
      <c r="B304" s="81" t="s">
        <v>846</v>
      </c>
      <c r="C304" s="54" t="s">
        <v>847</v>
      </c>
      <c r="D304" s="54" t="s">
        <v>201</v>
      </c>
      <c r="E304" s="53"/>
      <c r="F304" s="55"/>
      <c r="G304" s="55"/>
      <c r="H304" s="56"/>
      <c r="I304" s="57">
        <v>340</v>
      </c>
      <c r="J304" s="58" t="s">
        <v>6</v>
      </c>
      <c r="K304" s="58"/>
      <c r="L304" s="53" t="s">
        <v>352</v>
      </c>
      <c r="M304" s="59" t="s">
        <v>353</v>
      </c>
    </row>
    <row r="305" spans="1:13" ht="25.5" x14ac:dyDescent="0.25">
      <c r="A305" s="51"/>
      <c r="B305" s="81" t="s">
        <v>848</v>
      </c>
      <c r="C305" s="54" t="s">
        <v>849</v>
      </c>
      <c r="D305" s="54" t="s">
        <v>201</v>
      </c>
      <c r="E305" s="53"/>
      <c r="F305" s="55"/>
      <c r="G305" s="55"/>
      <c r="H305" s="56"/>
      <c r="I305" s="57">
        <v>357</v>
      </c>
      <c r="J305" s="58" t="s">
        <v>6</v>
      </c>
      <c r="K305" s="58"/>
      <c r="L305" s="53" t="s">
        <v>352</v>
      </c>
      <c r="M305" s="59" t="s">
        <v>353</v>
      </c>
    </row>
    <row r="306" spans="1:13" ht="25.5" x14ac:dyDescent="0.25">
      <c r="A306" s="51"/>
      <c r="B306" s="81" t="s">
        <v>850</v>
      </c>
      <c r="C306" s="54" t="s">
        <v>851</v>
      </c>
      <c r="D306" s="54" t="s">
        <v>201</v>
      </c>
      <c r="E306" s="53"/>
      <c r="F306" s="55"/>
      <c r="G306" s="55"/>
      <c r="H306" s="56"/>
      <c r="I306" s="57">
        <v>376</v>
      </c>
      <c r="J306" s="58" t="s">
        <v>6</v>
      </c>
      <c r="K306" s="58"/>
      <c r="L306" s="53" t="s">
        <v>352</v>
      </c>
      <c r="M306" s="59" t="s">
        <v>353</v>
      </c>
    </row>
    <row r="307" spans="1:13" x14ac:dyDescent="0.25">
      <c r="A307" s="51"/>
      <c r="B307" s="44" t="s">
        <v>808</v>
      </c>
      <c r="C307" s="45" t="s">
        <v>852</v>
      </c>
      <c r="D307" s="45" t="s">
        <v>201</v>
      </c>
      <c r="E307" s="44" t="s">
        <v>504</v>
      </c>
      <c r="F307" s="46"/>
      <c r="G307" s="46"/>
      <c r="H307" s="47"/>
      <c r="I307" s="48"/>
      <c r="J307" s="49"/>
      <c r="K307" s="49"/>
      <c r="M307" s="50"/>
    </row>
    <row r="308" spans="1:13" x14ac:dyDescent="0.25">
      <c r="A308" s="51"/>
      <c r="B308" s="81" t="s">
        <v>853</v>
      </c>
      <c r="C308" s="54" t="s">
        <v>854</v>
      </c>
      <c r="D308" s="54" t="s">
        <v>201</v>
      </c>
      <c r="E308" s="53"/>
      <c r="F308" s="55"/>
      <c r="G308" s="55"/>
      <c r="H308" s="56"/>
      <c r="I308" s="57">
        <v>101</v>
      </c>
      <c r="J308" s="58"/>
      <c r="K308" s="58"/>
      <c r="L308" s="53" t="s">
        <v>348</v>
      </c>
      <c r="M308" s="59" t="s">
        <v>349</v>
      </c>
    </row>
    <row r="309" spans="1:13" x14ac:dyDescent="0.25">
      <c r="A309" s="51"/>
      <c r="B309" s="81" t="s">
        <v>855</v>
      </c>
      <c r="C309" s="54" t="s">
        <v>856</v>
      </c>
      <c r="D309" s="54" t="s">
        <v>201</v>
      </c>
      <c r="E309" s="53"/>
      <c r="F309" s="55"/>
      <c r="G309" s="55"/>
      <c r="H309" s="56"/>
      <c r="I309" s="57">
        <v>136</v>
      </c>
      <c r="J309" s="58"/>
      <c r="K309" s="58"/>
      <c r="L309" s="53" t="s">
        <v>348</v>
      </c>
      <c r="M309" s="59" t="s">
        <v>349</v>
      </c>
    </row>
    <row r="310" spans="1:13" x14ac:dyDescent="0.25">
      <c r="A310" s="51"/>
      <c r="B310" s="81" t="s">
        <v>857</v>
      </c>
      <c r="C310" s="54" t="s">
        <v>858</v>
      </c>
      <c r="D310" s="54" t="s">
        <v>201</v>
      </c>
      <c r="E310" s="53"/>
      <c r="F310" s="55"/>
      <c r="G310" s="55"/>
      <c r="H310" s="56"/>
      <c r="I310" s="57">
        <v>291</v>
      </c>
      <c r="J310" s="58"/>
      <c r="K310" s="58"/>
      <c r="L310" s="53" t="s">
        <v>348</v>
      </c>
      <c r="M310" s="59" t="s">
        <v>349</v>
      </c>
    </row>
    <row r="311" spans="1:13" x14ac:dyDescent="0.25">
      <c r="A311" s="51"/>
      <c r="B311" s="44" t="s">
        <v>817</v>
      </c>
      <c r="C311" s="45" t="s">
        <v>859</v>
      </c>
      <c r="D311" s="45" t="s">
        <v>201</v>
      </c>
      <c r="E311" s="44" t="s">
        <v>504</v>
      </c>
      <c r="F311" s="46"/>
      <c r="G311" s="46"/>
      <c r="H311" s="47"/>
      <c r="I311" s="48"/>
      <c r="J311" s="49"/>
      <c r="K311" s="49"/>
      <c r="M311" s="50"/>
    </row>
    <row r="312" spans="1:13" ht="25.5" x14ac:dyDescent="0.25">
      <c r="A312" s="51"/>
      <c r="B312" s="81" t="s">
        <v>860</v>
      </c>
      <c r="C312" s="54" t="s">
        <v>861</v>
      </c>
      <c r="D312" s="54" t="s">
        <v>201</v>
      </c>
      <c r="E312" s="53"/>
      <c r="F312" s="55"/>
      <c r="G312" s="55"/>
      <c r="H312" s="56"/>
      <c r="I312" s="57">
        <v>350</v>
      </c>
      <c r="J312" s="58" t="s">
        <v>6</v>
      </c>
      <c r="K312" s="58"/>
      <c r="L312" s="53" t="s">
        <v>352</v>
      </c>
      <c r="M312" s="59" t="s">
        <v>353</v>
      </c>
    </row>
    <row r="313" spans="1:13" ht="25.5" x14ac:dyDescent="0.25">
      <c r="A313" s="51"/>
      <c r="B313" s="81" t="s">
        <v>862</v>
      </c>
      <c r="C313" s="54" t="s">
        <v>863</v>
      </c>
      <c r="D313" s="54" t="s">
        <v>201</v>
      </c>
      <c r="E313" s="53"/>
      <c r="F313" s="55"/>
      <c r="G313" s="55"/>
      <c r="H313" s="56"/>
      <c r="I313" s="57">
        <v>363</v>
      </c>
      <c r="J313" s="58" t="s">
        <v>6</v>
      </c>
      <c r="K313" s="58"/>
      <c r="L313" s="53" t="s">
        <v>352</v>
      </c>
      <c r="M313" s="59" t="s">
        <v>353</v>
      </c>
    </row>
    <row r="314" spans="1:13" ht="25.5" x14ac:dyDescent="0.25">
      <c r="A314" s="51"/>
      <c r="B314" s="81" t="s">
        <v>864</v>
      </c>
      <c r="C314" s="54" t="s">
        <v>865</v>
      </c>
      <c r="D314" s="54" t="s">
        <v>201</v>
      </c>
      <c r="E314" s="53"/>
      <c r="F314" s="55"/>
      <c r="G314" s="55"/>
      <c r="H314" s="56"/>
      <c r="I314" s="57">
        <v>445</v>
      </c>
      <c r="J314" s="58" t="s">
        <v>6</v>
      </c>
      <c r="K314" s="58"/>
      <c r="L314" s="53" t="s">
        <v>352</v>
      </c>
      <c r="M314" s="59" t="s">
        <v>353</v>
      </c>
    </row>
    <row r="315" spans="1:13" x14ac:dyDescent="0.25">
      <c r="A315" s="51"/>
      <c r="B315" s="44" t="s">
        <v>808</v>
      </c>
      <c r="C315" s="45" t="s">
        <v>866</v>
      </c>
      <c r="D315" s="45" t="s">
        <v>201</v>
      </c>
      <c r="E315" s="44" t="s">
        <v>504</v>
      </c>
      <c r="F315" s="46"/>
      <c r="G315" s="46"/>
      <c r="H315" s="47"/>
      <c r="I315" s="48"/>
      <c r="J315" s="49"/>
      <c r="K315" s="49"/>
      <c r="M315" s="50"/>
    </row>
    <row r="316" spans="1:13" x14ac:dyDescent="0.25">
      <c r="A316" s="51"/>
      <c r="B316" s="81" t="s">
        <v>867</v>
      </c>
      <c r="C316" s="54" t="s">
        <v>868</v>
      </c>
      <c r="D316" s="54" t="s">
        <v>201</v>
      </c>
      <c r="E316" s="53"/>
      <c r="F316" s="55"/>
      <c r="G316" s="55"/>
      <c r="H316" s="56"/>
      <c r="I316" s="57">
        <v>140</v>
      </c>
      <c r="J316" s="58"/>
      <c r="K316" s="58"/>
      <c r="L316" s="53" t="s">
        <v>348</v>
      </c>
      <c r="M316" s="59" t="s">
        <v>349</v>
      </c>
    </row>
    <row r="317" spans="1:13" x14ac:dyDescent="0.25">
      <c r="A317" s="51"/>
      <c r="B317" s="81" t="s">
        <v>869</v>
      </c>
      <c r="C317" s="54" t="s">
        <v>870</v>
      </c>
      <c r="D317" s="54" t="s">
        <v>201</v>
      </c>
      <c r="E317" s="53"/>
      <c r="F317" s="55"/>
      <c r="G317" s="55"/>
      <c r="H317" s="56"/>
      <c r="I317" s="57">
        <v>187</v>
      </c>
      <c r="J317" s="58"/>
      <c r="K317" s="58"/>
      <c r="L317" s="53" t="s">
        <v>348</v>
      </c>
      <c r="M317" s="59" t="s">
        <v>349</v>
      </c>
    </row>
    <row r="318" spans="1:13" x14ac:dyDescent="0.25">
      <c r="A318" s="51"/>
      <c r="B318" s="81" t="s">
        <v>871</v>
      </c>
      <c r="C318" s="54" t="s">
        <v>872</v>
      </c>
      <c r="D318" s="54" t="s">
        <v>201</v>
      </c>
      <c r="E318" s="53"/>
      <c r="F318" s="55"/>
      <c r="G318" s="55"/>
      <c r="H318" s="56"/>
      <c r="I318" s="57">
        <v>348</v>
      </c>
      <c r="J318" s="58"/>
      <c r="K318" s="58"/>
      <c r="L318" s="53" t="s">
        <v>348</v>
      </c>
      <c r="M318" s="59" t="s">
        <v>349</v>
      </c>
    </row>
    <row r="319" spans="1:13" x14ac:dyDescent="0.25">
      <c r="A319" s="51"/>
      <c r="B319" s="44" t="s">
        <v>817</v>
      </c>
      <c r="C319" s="45" t="s">
        <v>873</v>
      </c>
      <c r="D319" s="45" t="s">
        <v>201</v>
      </c>
      <c r="E319" s="44" t="s">
        <v>504</v>
      </c>
      <c r="F319" s="46"/>
      <c r="G319" s="46"/>
      <c r="H319" s="47"/>
      <c r="I319" s="48"/>
      <c r="J319" s="49"/>
      <c r="K319" s="49"/>
      <c r="M319" s="50"/>
    </row>
    <row r="320" spans="1:13" ht="25.5" x14ac:dyDescent="0.25">
      <c r="A320" s="51"/>
      <c r="B320" s="81" t="s">
        <v>874</v>
      </c>
      <c r="C320" s="54" t="s">
        <v>875</v>
      </c>
      <c r="D320" s="54" t="s">
        <v>201</v>
      </c>
      <c r="E320" s="53"/>
      <c r="F320" s="55"/>
      <c r="G320" s="55"/>
      <c r="H320" s="56"/>
      <c r="I320" s="57">
        <v>442</v>
      </c>
      <c r="J320" s="58" t="s">
        <v>6</v>
      </c>
      <c r="K320" s="58"/>
      <c r="L320" s="53" t="s">
        <v>352</v>
      </c>
      <c r="M320" s="59" t="s">
        <v>353</v>
      </c>
    </row>
    <row r="321" spans="1:13" ht="25.5" x14ac:dyDescent="0.25">
      <c r="A321" s="51"/>
      <c r="B321" s="81" t="s">
        <v>876</v>
      </c>
      <c r="C321" s="54" t="s">
        <v>877</v>
      </c>
      <c r="D321" s="54" t="s">
        <v>201</v>
      </c>
      <c r="E321" s="53"/>
      <c r="F321" s="55"/>
      <c r="G321" s="55"/>
      <c r="H321" s="56"/>
      <c r="I321" s="57">
        <v>485</v>
      </c>
      <c r="J321" s="58" t="s">
        <v>6</v>
      </c>
      <c r="K321" s="58"/>
      <c r="L321" s="53" t="s">
        <v>352</v>
      </c>
      <c r="M321" s="59" t="s">
        <v>353</v>
      </c>
    </row>
    <row r="322" spans="1:13" ht="25.5" x14ac:dyDescent="0.25">
      <c r="A322" s="51"/>
      <c r="B322" s="81" t="s">
        <v>878</v>
      </c>
      <c r="C322" s="54" t="s">
        <v>879</v>
      </c>
      <c r="D322" s="54" t="s">
        <v>201</v>
      </c>
      <c r="E322" s="53"/>
      <c r="F322" s="55"/>
      <c r="G322" s="55"/>
      <c r="H322" s="56"/>
      <c r="I322" s="57">
        <v>507</v>
      </c>
      <c r="J322" s="58" t="s">
        <v>6</v>
      </c>
      <c r="K322" s="58"/>
      <c r="L322" s="53" t="s">
        <v>352</v>
      </c>
      <c r="M322" s="59" t="s">
        <v>353</v>
      </c>
    </row>
    <row r="323" spans="1:13" x14ac:dyDescent="0.25">
      <c r="A323" s="51"/>
      <c r="B323" s="44" t="s">
        <v>343</v>
      </c>
      <c r="C323" s="45" t="s">
        <v>880</v>
      </c>
      <c r="D323" s="45" t="s">
        <v>201</v>
      </c>
      <c r="E323" s="44" t="s">
        <v>504</v>
      </c>
      <c r="F323" s="46"/>
      <c r="G323" s="46"/>
      <c r="H323" s="47"/>
      <c r="I323" s="48"/>
      <c r="J323" s="49"/>
      <c r="K323" s="49"/>
      <c r="M323" s="50"/>
    </row>
    <row r="324" spans="1:13" x14ac:dyDescent="0.25">
      <c r="A324" s="51"/>
      <c r="B324" s="44" t="s">
        <v>881</v>
      </c>
      <c r="D324" s="45" t="s">
        <v>201</v>
      </c>
      <c r="F324" s="46"/>
      <c r="G324" s="46"/>
      <c r="H324" s="47"/>
      <c r="I324" s="48">
        <v>71</v>
      </c>
      <c r="J324" s="49"/>
      <c r="K324" s="49"/>
      <c r="L324" s="44" t="s">
        <v>92</v>
      </c>
      <c r="M324" s="50" t="s">
        <v>345</v>
      </c>
    </row>
    <row r="325" spans="1:13" x14ac:dyDescent="0.25">
      <c r="A325" s="51"/>
      <c r="B325" s="44" t="s">
        <v>882</v>
      </c>
      <c r="D325" s="45" t="s">
        <v>201</v>
      </c>
      <c r="F325" s="46"/>
      <c r="G325" s="46"/>
      <c r="H325" s="47"/>
      <c r="I325" s="48">
        <v>90</v>
      </c>
      <c r="J325" s="49"/>
      <c r="K325" s="49"/>
      <c r="L325" s="44" t="s">
        <v>92</v>
      </c>
      <c r="M325" s="50" t="s">
        <v>345</v>
      </c>
    </row>
    <row r="326" spans="1:13" x14ac:dyDescent="0.25">
      <c r="A326" s="51" t="s">
        <v>375</v>
      </c>
      <c r="F326" s="46"/>
      <c r="G326" s="46"/>
      <c r="H326" s="47"/>
      <c r="I326" s="48"/>
      <c r="J326" s="49"/>
      <c r="K326" s="49"/>
      <c r="M326" s="50"/>
    </row>
    <row r="327" spans="1:13" ht="25.5" x14ac:dyDescent="0.25">
      <c r="A327" s="51"/>
      <c r="B327" s="44" t="s">
        <v>343</v>
      </c>
      <c r="C327" s="45" t="s">
        <v>376</v>
      </c>
      <c r="D327" s="45" t="s">
        <v>201</v>
      </c>
      <c r="E327" s="44" t="s">
        <v>504</v>
      </c>
      <c r="F327" s="46">
        <v>25.5</v>
      </c>
      <c r="G327" s="46">
        <v>0</v>
      </c>
      <c r="H327" s="47">
        <v>0</v>
      </c>
      <c r="I327" s="48">
        <v>40</v>
      </c>
      <c r="J327" s="49"/>
      <c r="K327" s="49"/>
      <c r="L327" s="44" t="s">
        <v>126</v>
      </c>
      <c r="M327" s="50" t="s">
        <v>377</v>
      </c>
    </row>
    <row r="328" spans="1:13" x14ac:dyDescent="0.25">
      <c r="A328" s="51" t="s">
        <v>378</v>
      </c>
      <c r="F328" s="46"/>
      <c r="G328" s="46"/>
      <c r="H328" s="47"/>
      <c r="I328" s="48"/>
      <c r="J328" s="49"/>
      <c r="K328" s="49"/>
      <c r="M328" s="50"/>
    </row>
    <row r="329" spans="1:13" x14ac:dyDescent="0.25">
      <c r="A329" s="51"/>
      <c r="B329" s="44" t="s">
        <v>340</v>
      </c>
      <c r="C329" s="45" t="s">
        <v>379</v>
      </c>
      <c r="D329" s="45" t="s">
        <v>140</v>
      </c>
      <c r="E329" s="44" t="s">
        <v>512</v>
      </c>
      <c r="F329" s="46">
        <v>0.45</v>
      </c>
      <c r="G329" s="46">
        <v>2.5</v>
      </c>
      <c r="H329" s="47">
        <v>0</v>
      </c>
      <c r="I329" s="70">
        <v>1.7</v>
      </c>
      <c r="J329" s="49"/>
      <c r="K329" s="49"/>
      <c r="L329" s="44" t="s">
        <v>232</v>
      </c>
      <c r="M329" s="50"/>
    </row>
    <row r="330" spans="1:13" x14ac:dyDescent="0.25">
      <c r="A330" s="51" t="s">
        <v>380</v>
      </c>
      <c r="F330" s="46"/>
      <c r="G330" s="46"/>
      <c r="H330" s="47"/>
      <c r="I330" s="48"/>
      <c r="J330" s="49"/>
      <c r="K330" s="49"/>
      <c r="M330" s="50"/>
    </row>
    <row r="331" spans="1:13" x14ac:dyDescent="0.25">
      <c r="A331" s="51"/>
      <c r="B331" s="44" t="s">
        <v>883</v>
      </c>
      <c r="C331" s="45" t="s">
        <v>884</v>
      </c>
      <c r="F331" s="46">
        <v>195000</v>
      </c>
      <c r="G331" s="46">
        <v>0</v>
      </c>
      <c r="H331" s="47">
        <v>0</v>
      </c>
      <c r="I331" s="48"/>
      <c r="J331" s="49"/>
      <c r="K331" s="49"/>
      <c r="M331" s="50"/>
    </row>
    <row r="332" spans="1:13" x14ac:dyDescent="0.25">
      <c r="A332" s="51"/>
      <c r="B332" s="53" t="s">
        <v>381</v>
      </c>
      <c r="C332" s="54" t="s">
        <v>382</v>
      </c>
      <c r="D332" s="54" t="s">
        <v>145</v>
      </c>
      <c r="E332" s="53" t="s">
        <v>503</v>
      </c>
      <c r="F332" s="55"/>
      <c r="G332" s="55"/>
      <c r="H332" s="56"/>
      <c r="I332" s="57"/>
      <c r="J332" s="58">
        <v>32700</v>
      </c>
      <c r="K332" s="58">
        <v>64000</v>
      </c>
      <c r="L332" s="53" t="s">
        <v>88</v>
      </c>
      <c r="M332" s="59" t="s">
        <v>383</v>
      </c>
    </row>
    <row r="333" spans="1:13" x14ac:dyDescent="0.25">
      <c r="A333" s="51"/>
      <c r="B333" s="53" t="s">
        <v>384</v>
      </c>
      <c r="C333" s="54" t="s">
        <v>385</v>
      </c>
      <c r="D333" s="54" t="s">
        <v>145</v>
      </c>
      <c r="E333" s="53" t="s">
        <v>503</v>
      </c>
      <c r="F333" s="55"/>
      <c r="G333" s="55"/>
      <c r="H333" s="56"/>
      <c r="I333" s="57"/>
      <c r="J333" s="58">
        <v>25000</v>
      </c>
      <c r="K333" s="58">
        <v>131000</v>
      </c>
      <c r="L333" s="53" t="s">
        <v>88</v>
      </c>
      <c r="M333" s="59" t="s">
        <v>383</v>
      </c>
    </row>
    <row r="334" spans="1:13" x14ac:dyDescent="0.25">
      <c r="A334" s="51"/>
      <c r="B334" s="53" t="s">
        <v>386</v>
      </c>
      <c r="C334" s="54" t="s">
        <v>387</v>
      </c>
      <c r="D334" s="54" t="s">
        <v>145</v>
      </c>
      <c r="E334" s="53" t="s">
        <v>503</v>
      </c>
      <c r="F334" s="55"/>
      <c r="G334" s="55"/>
      <c r="H334" s="56"/>
      <c r="I334" s="57"/>
      <c r="J334" s="58">
        <v>82000</v>
      </c>
      <c r="K334" s="58">
        <v>138000</v>
      </c>
      <c r="L334" s="53" t="s">
        <v>88</v>
      </c>
      <c r="M334" s="59" t="s">
        <v>383</v>
      </c>
    </row>
    <row r="335" spans="1:13" x14ac:dyDescent="0.25">
      <c r="A335" s="51"/>
      <c r="B335" s="53" t="s">
        <v>388</v>
      </c>
      <c r="C335" s="54" t="s">
        <v>389</v>
      </c>
      <c r="D335" s="54" t="s">
        <v>145</v>
      </c>
      <c r="E335" s="53" t="s">
        <v>503</v>
      </c>
      <c r="F335" s="55"/>
      <c r="G335" s="55"/>
      <c r="H335" s="56"/>
      <c r="I335" s="57"/>
      <c r="J335" s="58">
        <v>99000</v>
      </c>
      <c r="K335" s="58">
        <v>263000</v>
      </c>
      <c r="L335" s="53" t="s">
        <v>88</v>
      </c>
      <c r="M335" s="59" t="s">
        <v>383</v>
      </c>
    </row>
    <row r="336" spans="1:13" x14ac:dyDescent="0.25">
      <c r="A336" s="51"/>
      <c r="B336" s="53" t="s">
        <v>390</v>
      </c>
      <c r="C336" s="54" t="s">
        <v>391</v>
      </c>
      <c r="D336" s="54" t="s">
        <v>145</v>
      </c>
      <c r="E336" s="53" t="s">
        <v>503</v>
      </c>
      <c r="F336" s="55"/>
      <c r="G336" s="55"/>
      <c r="H336" s="56"/>
      <c r="I336" s="57"/>
      <c r="J336" s="58">
        <v>158700</v>
      </c>
      <c r="K336" s="58">
        <v>366000</v>
      </c>
      <c r="L336" s="53" t="s">
        <v>88</v>
      </c>
      <c r="M336" s="59" t="s">
        <v>383</v>
      </c>
    </row>
    <row r="337" spans="1:13" x14ac:dyDescent="0.25">
      <c r="A337" s="51"/>
      <c r="B337" s="53" t="s">
        <v>392</v>
      </c>
      <c r="C337" s="54" t="s">
        <v>393</v>
      </c>
      <c r="D337" s="54" t="s">
        <v>145</v>
      </c>
      <c r="E337" s="53" t="s">
        <v>503</v>
      </c>
      <c r="F337" s="55"/>
      <c r="G337" s="55"/>
      <c r="H337" s="56"/>
      <c r="I337" s="57"/>
      <c r="J337" s="58">
        <v>59000</v>
      </c>
      <c r="K337" s="58">
        <v>224000</v>
      </c>
      <c r="L337" s="53" t="s">
        <v>88</v>
      </c>
      <c r="M337" s="59" t="s">
        <v>383</v>
      </c>
    </row>
    <row r="338" spans="1:13" x14ac:dyDescent="0.25">
      <c r="A338" s="51"/>
      <c r="B338" s="53" t="s">
        <v>394</v>
      </c>
      <c r="C338" s="54" t="s">
        <v>395</v>
      </c>
      <c r="D338" s="54" t="s">
        <v>145</v>
      </c>
      <c r="E338" s="53" t="s">
        <v>503</v>
      </c>
      <c r="F338" s="55"/>
      <c r="G338" s="55"/>
      <c r="H338" s="56"/>
      <c r="I338" s="57"/>
      <c r="J338" s="58">
        <v>182000</v>
      </c>
      <c r="K338" s="58">
        <v>341000</v>
      </c>
      <c r="L338" s="53" t="s">
        <v>88</v>
      </c>
      <c r="M338" s="59" t="s">
        <v>383</v>
      </c>
    </row>
    <row r="339" spans="1:13" x14ac:dyDescent="0.25">
      <c r="A339" s="51"/>
      <c r="B339" s="44" t="s">
        <v>396</v>
      </c>
      <c r="C339" s="45" t="s">
        <v>397</v>
      </c>
      <c r="D339" s="45" t="s">
        <v>398</v>
      </c>
      <c r="E339" s="44" t="s">
        <v>503</v>
      </c>
      <c r="F339" s="46">
        <v>2500</v>
      </c>
      <c r="G339" s="46">
        <v>0</v>
      </c>
      <c r="H339" s="47">
        <v>0</v>
      </c>
      <c r="I339" s="48"/>
      <c r="J339" s="83">
        <v>0.09</v>
      </c>
      <c r="K339" s="83">
        <v>0.13</v>
      </c>
      <c r="L339" s="44" t="s">
        <v>126</v>
      </c>
      <c r="M339" s="50" t="s">
        <v>399</v>
      </c>
    </row>
    <row r="340" spans="1:13" ht="38.25" x14ac:dyDescent="0.25">
      <c r="A340" s="51"/>
      <c r="B340" s="44" t="s">
        <v>400</v>
      </c>
      <c r="C340" s="45" t="s">
        <v>401</v>
      </c>
      <c r="D340" s="54" t="s">
        <v>402</v>
      </c>
      <c r="E340" s="44" t="s">
        <v>503</v>
      </c>
      <c r="F340" s="46">
        <v>0.12</v>
      </c>
      <c r="G340" s="46">
        <v>0</v>
      </c>
      <c r="H340" s="47">
        <v>0</v>
      </c>
      <c r="I340" s="70">
        <v>0.29953392000000001</v>
      </c>
      <c r="J340" s="49"/>
      <c r="K340" s="49"/>
      <c r="L340" s="44" t="s">
        <v>161</v>
      </c>
      <c r="M340" s="50" t="s">
        <v>403</v>
      </c>
    </row>
    <row r="341" spans="1:13" x14ac:dyDescent="0.25">
      <c r="A341" s="51"/>
      <c r="B341" s="44" t="s">
        <v>404</v>
      </c>
      <c r="C341" s="45" t="s">
        <v>405</v>
      </c>
      <c r="D341" s="45" t="s">
        <v>406</v>
      </c>
      <c r="E341" s="44" t="s">
        <v>503</v>
      </c>
      <c r="F341" s="46">
        <v>25000</v>
      </c>
      <c r="G341" s="46">
        <v>0</v>
      </c>
      <c r="H341" s="47">
        <v>0</v>
      </c>
      <c r="I341" s="84"/>
      <c r="J341" s="49"/>
      <c r="K341" s="49"/>
      <c r="L341" s="44" t="s">
        <v>512</v>
      </c>
      <c r="M341" s="50" t="s">
        <v>885</v>
      </c>
    </row>
    <row r="342" spans="1:13" x14ac:dyDescent="0.25">
      <c r="A342" s="51" t="s">
        <v>886</v>
      </c>
      <c r="F342" s="46"/>
      <c r="G342" s="46"/>
      <c r="H342" s="47"/>
      <c r="I342" s="49"/>
      <c r="J342" s="49"/>
      <c r="K342" s="49"/>
      <c r="M342" s="50"/>
    </row>
    <row r="343" spans="1:13" x14ac:dyDescent="0.25">
      <c r="A343" s="51"/>
      <c r="C343" s="45" t="s">
        <v>408</v>
      </c>
      <c r="D343" s="45" t="s">
        <v>108</v>
      </c>
      <c r="E343" s="44" t="s">
        <v>512</v>
      </c>
      <c r="F343" s="46">
        <v>85</v>
      </c>
      <c r="G343" s="46">
        <v>300</v>
      </c>
      <c r="H343" s="47">
        <v>0</v>
      </c>
      <c r="I343" s="48">
        <v>120</v>
      </c>
      <c r="J343" s="49"/>
      <c r="K343" s="49"/>
      <c r="L343" s="44" t="s">
        <v>126</v>
      </c>
      <c r="M343" s="50"/>
    </row>
    <row r="344" spans="1:13" x14ac:dyDescent="0.25">
      <c r="A344" s="51" t="s">
        <v>409</v>
      </c>
      <c r="F344" s="46"/>
      <c r="G344" s="46"/>
      <c r="H344" s="47"/>
      <c r="I344" s="48"/>
      <c r="J344" s="49"/>
      <c r="K344" s="49"/>
      <c r="M344" s="50"/>
    </row>
    <row r="345" spans="1:13" x14ac:dyDescent="0.25">
      <c r="A345" s="51"/>
      <c r="C345" s="45" t="s">
        <v>410</v>
      </c>
      <c r="D345" s="45" t="s">
        <v>411</v>
      </c>
      <c r="E345" s="44" t="s">
        <v>517</v>
      </c>
      <c r="F345" s="46">
        <v>4300</v>
      </c>
      <c r="G345" s="46">
        <v>6030</v>
      </c>
      <c r="H345" s="47">
        <v>2150</v>
      </c>
      <c r="I345" s="84"/>
      <c r="J345" s="49"/>
      <c r="K345" s="49"/>
      <c r="L345" s="44" t="s">
        <v>512</v>
      </c>
      <c r="M345" s="50"/>
    </row>
    <row r="346" spans="1:13" x14ac:dyDescent="0.25">
      <c r="A346" s="51" t="s">
        <v>412</v>
      </c>
      <c r="F346" s="46"/>
      <c r="G346" s="46"/>
      <c r="H346" s="47"/>
      <c r="I346" s="48"/>
      <c r="J346" s="49"/>
      <c r="K346" s="49"/>
      <c r="M346" s="50"/>
    </row>
    <row r="347" spans="1:13" x14ac:dyDescent="0.25">
      <c r="A347" s="51"/>
      <c r="B347" s="44" t="s">
        <v>413</v>
      </c>
      <c r="C347" s="45" t="s">
        <v>414</v>
      </c>
      <c r="D347" s="45" t="s">
        <v>86</v>
      </c>
      <c r="E347" s="44" t="s">
        <v>512</v>
      </c>
      <c r="F347" s="46">
        <v>645</v>
      </c>
      <c r="G347" s="46">
        <v>2132</v>
      </c>
      <c r="H347" s="47">
        <v>0</v>
      </c>
      <c r="I347" s="84"/>
      <c r="J347" s="49"/>
      <c r="K347" s="49"/>
      <c r="L347" s="44" t="s">
        <v>512</v>
      </c>
      <c r="M347" s="50"/>
    </row>
    <row r="348" spans="1:13" x14ac:dyDescent="0.25">
      <c r="A348" s="51"/>
      <c r="B348" s="44" t="s">
        <v>417</v>
      </c>
      <c r="C348" s="45" t="s">
        <v>418</v>
      </c>
      <c r="D348" s="45" t="s">
        <v>108</v>
      </c>
      <c r="E348" s="44" t="s">
        <v>512</v>
      </c>
      <c r="F348" s="46">
        <v>18.8</v>
      </c>
      <c r="G348" s="46">
        <v>250</v>
      </c>
      <c r="H348" s="47">
        <v>1200</v>
      </c>
      <c r="I348" s="84"/>
      <c r="J348" s="49"/>
      <c r="K348" s="49"/>
      <c r="L348" s="44" t="s">
        <v>512</v>
      </c>
      <c r="M348" s="50"/>
    </row>
    <row r="349" spans="1:13" x14ac:dyDescent="0.25">
      <c r="A349" s="51" t="s">
        <v>419</v>
      </c>
      <c r="F349" s="46"/>
      <c r="G349" s="46"/>
      <c r="H349" s="47"/>
      <c r="I349" s="48"/>
      <c r="J349" s="49"/>
      <c r="K349" s="49"/>
      <c r="M349" s="50"/>
    </row>
    <row r="350" spans="1:13" x14ac:dyDescent="0.25">
      <c r="A350" s="51"/>
      <c r="C350" s="45" t="s">
        <v>420</v>
      </c>
      <c r="D350" s="45" t="s">
        <v>145</v>
      </c>
      <c r="E350" s="44" t="s">
        <v>512</v>
      </c>
      <c r="F350" s="46">
        <v>10000</v>
      </c>
      <c r="G350" s="46">
        <v>20000</v>
      </c>
      <c r="H350" s="47">
        <v>0</v>
      </c>
      <c r="I350" s="70">
        <v>24000</v>
      </c>
      <c r="J350" s="49"/>
      <c r="K350" s="49"/>
      <c r="L350" s="44" t="s">
        <v>161</v>
      </c>
      <c r="M350" s="50" t="s">
        <v>421</v>
      </c>
    </row>
    <row r="351" spans="1:13" x14ac:dyDescent="0.25">
      <c r="A351" s="51" t="s">
        <v>887</v>
      </c>
      <c r="F351" s="46"/>
      <c r="G351" s="46"/>
      <c r="H351" s="47"/>
      <c r="I351" s="48"/>
      <c r="J351" s="49"/>
      <c r="K351" s="49"/>
      <c r="M351" s="50"/>
    </row>
    <row r="352" spans="1:13" x14ac:dyDescent="0.25">
      <c r="A352" s="51"/>
      <c r="C352" s="45" t="s">
        <v>422</v>
      </c>
      <c r="D352" s="45" t="s">
        <v>145</v>
      </c>
      <c r="E352" s="44" t="s">
        <v>512</v>
      </c>
      <c r="F352" s="46">
        <v>3000</v>
      </c>
      <c r="G352" s="46">
        <v>7000</v>
      </c>
      <c r="H352" s="47">
        <v>0</v>
      </c>
      <c r="I352" s="84"/>
      <c r="J352" s="49"/>
      <c r="K352" s="49"/>
      <c r="L352" s="44" t="s">
        <v>512</v>
      </c>
      <c r="M352" s="50"/>
    </row>
    <row r="353" spans="1:13" x14ac:dyDescent="0.25">
      <c r="A353" s="51" t="s">
        <v>423</v>
      </c>
      <c r="F353" s="46"/>
      <c r="G353" s="46"/>
      <c r="H353" s="47"/>
      <c r="I353" s="48"/>
      <c r="J353" s="49"/>
      <c r="K353" s="49"/>
      <c r="M353" s="50"/>
    </row>
    <row r="354" spans="1:13" x14ac:dyDescent="0.25">
      <c r="A354" s="51"/>
      <c r="C354" s="45" t="s">
        <v>424</v>
      </c>
      <c r="D354" s="45" t="s">
        <v>145</v>
      </c>
      <c r="E354" s="44" t="s">
        <v>512</v>
      </c>
      <c r="F354" s="46">
        <v>1800</v>
      </c>
      <c r="G354" s="46">
        <v>3600</v>
      </c>
      <c r="H354" s="47">
        <v>0</v>
      </c>
      <c r="I354" s="70">
        <v>3000</v>
      </c>
      <c r="J354" s="49"/>
      <c r="K354" s="49"/>
      <c r="L354" s="44" t="s">
        <v>161</v>
      </c>
      <c r="M354" s="50" t="s">
        <v>425</v>
      </c>
    </row>
    <row r="355" spans="1:13" x14ac:dyDescent="0.25">
      <c r="A355" s="51" t="s">
        <v>426</v>
      </c>
      <c r="F355" s="46"/>
      <c r="G355" s="46"/>
      <c r="H355" s="47"/>
      <c r="I355" s="48"/>
      <c r="J355" s="49"/>
      <c r="K355" s="49"/>
      <c r="M355" s="50"/>
    </row>
    <row r="356" spans="1:13" x14ac:dyDescent="0.25">
      <c r="A356" s="51"/>
      <c r="B356" s="44" t="s">
        <v>427</v>
      </c>
      <c r="C356" s="45" t="s">
        <v>428</v>
      </c>
      <c r="D356" s="45" t="s">
        <v>429</v>
      </c>
      <c r="E356" s="44" t="s">
        <v>512</v>
      </c>
      <c r="F356" s="46">
        <v>9000000</v>
      </c>
      <c r="G356" s="46">
        <v>15000000</v>
      </c>
      <c r="H356" s="47">
        <v>0</v>
      </c>
      <c r="I356" s="70">
        <v>1600000</v>
      </c>
      <c r="J356" s="49">
        <v>900000</v>
      </c>
      <c r="K356" s="49">
        <v>3000000</v>
      </c>
      <c r="L356" s="44" t="s">
        <v>126</v>
      </c>
      <c r="M356" s="50" t="s">
        <v>430</v>
      </c>
    </row>
    <row r="357" spans="1:13" ht="25.5" x14ac:dyDescent="0.25">
      <c r="A357" s="51"/>
      <c r="B357" s="44" t="s">
        <v>431</v>
      </c>
      <c r="C357" s="45" t="s">
        <v>432</v>
      </c>
      <c r="D357" s="45" t="s">
        <v>429</v>
      </c>
      <c r="E357" s="44" t="s">
        <v>512</v>
      </c>
      <c r="F357" s="46">
        <v>15000000</v>
      </c>
      <c r="G357" s="46">
        <v>46000000</v>
      </c>
      <c r="H357" s="47">
        <v>0</v>
      </c>
      <c r="I357" s="70">
        <v>8000000</v>
      </c>
      <c r="J357" s="49">
        <v>4200000</v>
      </c>
      <c r="K357" s="49">
        <v>11300000</v>
      </c>
      <c r="L357" s="44" t="s">
        <v>126</v>
      </c>
      <c r="M357" s="50" t="s">
        <v>433</v>
      </c>
    </row>
    <row r="358" spans="1:13" x14ac:dyDescent="0.25">
      <c r="A358" s="51"/>
      <c r="B358" s="44" t="s">
        <v>434</v>
      </c>
      <c r="C358" s="45" t="s">
        <v>435</v>
      </c>
      <c r="D358" s="45" t="s">
        <v>411</v>
      </c>
      <c r="E358" s="44" t="s">
        <v>512</v>
      </c>
      <c r="F358" s="46">
        <v>200000</v>
      </c>
      <c r="G358" s="46">
        <v>300000</v>
      </c>
      <c r="H358" s="47">
        <v>0</v>
      </c>
      <c r="I358" s="84"/>
      <c r="J358" s="49"/>
      <c r="K358" s="49"/>
      <c r="L358" s="44" t="s">
        <v>512</v>
      </c>
      <c r="M358" s="50"/>
    </row>
    <row r="359" spans="1:13" x14ac:dyDescent="0.25">
      <c r="A359" s="51" t="s">
        <v>437</v>
      </c>
      <c r="F359" s="46"/>
      <c r="G359" s="46"/>
      <c r="H359" s="47"/>
      <c r="I359" s="48"/>
      <c r="J359" s="49"/>
      <c r="K359" s="49"/>
      <c r="M359" s="50"/>
    </row>
    <row r="360" spans="1:13" x14ac:dyDescent="0.25">
      <c r="A360" s="51"/>
      <c r="C360" s="45" t="s">
        <v>438</v>
      </c>
      <c r="D360" s="45" t="s">
        <v>108</v>
      </c>
      <c r="E360" s="44" t="s">
        <v>512</v>
      </c>
      <c r="F360" s="46">
        <v>0.35</v>
      </c>
      <c r="G360" s="46">
        <v>2</v>
      </c>
      <c r="H360" s="47">
        <v>0</v>
      </c>
      <c r="I360" s="70">
        <v>1.35</v>
      </c>
      <c r="J360" s="49"/>
      <c r="K360" s="49"/>
      <c r="L360" s="44" t="s">
        <v>232</v>
      </c>
      <c r="M360" s="50"/>
    </row>
    <row r="361" spans="1:13" x14ac:dyDescent="0.25">
      <c r="A361" s="51" t="s">
        <v>439</v>
      </c>
      <c r="F361" s="46"/>
      <c r="G361" s="46"/>
      <c r="H361" s="47"/>
      <c r="I361" s="70"/>
      <c r="J361" s="49"/>
      <c r="K361" s="49"/>
      <c r="M361" s="50"/>
    </row>
    <row r="362" spans="1:13" x14ac:dyDescent="0.25">
      <c r="A362" s="51"/>
      <c r="B362" s="44" t="s">
        <v>440</v>
      </c>
      <c r="C362" s="45" t="s">
        <v>441</v>
      </c>
      <c r="D362" s="45" t="s">
        <v>140</v>
      </c>
      <c r="E362" s="44" t="s">
        <v>503</v>
      </c>
      <c r="F362" s="46">
        <v>1.19</v>
      </c>
      <c r="G362" s="46" t="s">
        <v>77</v>
      </c>
      <c r="H362" s="47" t="s">
        <v>77</v>
      </c>
      <c r="I362" s="70">
        <v>1.37</v>
      </c>
      <c r="J362" s="49"/>
      <c r="K362" s="49"/>
      <c r="L362" s="44" t="s">
        <v>232</v>
      </c>
      <c r="M362" s="50"/>
    </row>
    <row r="363" spans="1:13" x14ac:dyDescent="0.25">
      <c r="A363" s="51"/>
      <c r="B363" s="44" t="s">
        <v>442</v>
      </c>
      <c r="C363" s="45" t="s">
        <v>443</v>
      </c>
      <c r="D363" s="45" t="s">
        <v>140</v>
      </c>
      <c r="E363" s="44" t="s">
        <v>503</v>
      </c>
      <c r="F363" s="46">
        <v>1.32</v>
      </c>
      <c r="G363" s="46" t="s">
        <v>77</v>
      </c>
      <c r="H363" s="47" t="s">
        <v>77</v>
      </c>
      <c r="I363" s="70">
        <v>1.52</v>
      </c>
      <c r="J363" s="49"/>
      <c r="K363" s="49"/>
      <c r="L363" s="44" t="s">
        <v>232</v>
      </c>
      <c r="M363" s="50"/>
    </row>
    <row r="364" spans="1:13" x14ac:dyDescent="0.25">
      <c r="A364" s="51"/>
      <c r="B364" s="44" t="s">
        <v>444</v>
      </c>
      <c r="C364" s="45" t="s">
        <v>444</v>
      </c>
      <c r="D364" s="45" t="s">
        <v>140</v>
      </c>
      <c r="E364" s="44" t="s">
        <v>503</v>
      </c>
      <c r="F364" s="46">
        <v>0.56000000000000005</v>
      </c>
      <c r="G364" s="46">
        <v>0</v>
      </c>
      <c r="H364" s="47" t="s">
        <v>77</v>
      </c>
      <c r="I364" s="70">
        <v>0.29604400000000003</v>
      </c>
      <c r="J364" s="49"/>
      <c r="K364" s="49"/>
      <c r="L364" s="44" t="s">
        <v>334</v>
      </c>
      <c r="M364" s="72" t="s">
        <v>445</v>
      </c>
    </row>
    <row r="365" spans="1:13" x14ac:dyDescent="0.25">
      <c r="A365" s="51"/>
      <c r="B365" s="44" t="s">
        <v>446</v>
      </c>
      <c r="C365" s="45" t="s">
        <v>447</v>
      </c>
      <c r="D365" s="45" t="s">
        <v>140</v>
      </c>
      <c r="E365" s="44" t="s">
        <v>503</v>
      </c>
      <c r="F365" s="46">
        <v>1.5</v>
      </c>
      <c r="G365" s="46" t="s">
        <v>77</v>
      </c>
      <c r="H365" s="47" t="s">
        <v>77</v>
      </c>
      <c r="I365" s="70">
        <v>1.05924</v>
      </c>
      <c r="J365" s="49"/>
      <c r="K365" s="49"/>
      <c r="L365" s="44" t="s">
        <v>334</v>
      </c>
      <c r="M365" s="72" t="s">
        <v>448</v>
      </c>
    </row>
    <row r="366" spans="1:13" x14ac:dyDescent="0.25">
      <c r="A366" s="51"/>
      <c r="B366" s="44" t="s">
        <v>888</v>
      </c>
      <c r="C366" s="45" t="s">
        <v>450</v>
      </c>
      <c r="D366" s="45" t="s">
        <v>140</v>
      </c>
      <c r="E366" s="44" t="s">
        <v>503</v>
      </c>
      <c r="F366" s="46">
        <v>1.18</v>
      </c>
      <c r="G366" s="46" t="s">
        <v>77</v>
      </c>
      <c r="H366" s="47" t="s">
        <v>77</v>
      </c>
      <c r="I366" s="70">
        <v>1.36</v>
      </c>
      <c r="J366" s="49"/>
      <c r="K366" s="49"/>
      <c r="L366" s="44" t="s">
        <v>334</v>
      </c>
      <c r="M366" s="85" t="s">
        <v>451</v>
      </c>
    </row>
    <row r="367" spans="1:13" x14ac:dyDescent="0.25">
      <c r="A367" s="51"/>
      <c r="B367" s="44" t="s">
        <v>452</v>
      </c>
      <c r="C367" s="45" t="s">
        <v>453</v>
      </c>
      <c r="D367" s="45" t="s">
        <v>140</v>
      </c>
      <c r="E367" s="44" t="s">
        <v>503</v>
      </c>
      <c r="F367" s="46">
        <v>0.74</v>
      </c>
      <c r="G367" s="46" t="s">
        <v>77</v>
      </c>
      <c r="H367" s="47" t="s">
        <v>77</v>
      </c>
      <c r="I367" s="70">
        <v>0.49159600000000003</v>
      </c>
      <c r="J367" s="49"/>
      <c r="K367" s="49"/>
      <c r="L367" s="44" t="s">
        <v>334</v>
      </c>
      <c r="M367" s="72" t="s">
        <v>454</v>
      </c>
    </row>
    <row r="368" spans="1:13" x14ac:dyDescent="0.25">
      <c r="A368" s="51"/>
      <c r="B368" s="44" t="s">
        <v>455</v>
      </c>
      <c r="C368" s="45" t="s">
        <v>456</v>
      </c>
      <c r="D368" s="45" t="s">
        <v>140</v>
      </c>
      <c r="E368" s="44" t="s">
        <v>503</v>
      </c>
      <c r="F368" s="46">
        <v>0.31</v>
      </c>
      <c r="G368" s="46" t="s">
        <v>77</v>
      </c>
      <c r="H368" s="47" t="s">
        <v>77</v>
      </c>
      <c r="I368" s="70">
        <v>0.36352800000000007</v>
      </c>
      <c r="J368" s="49"/>
      <c r="K368" s="49"/>
      <c r="L368" s="44" t="s">
        <v>126</v>
      </c>
      <c r="M368" s="72" t="s">
        <v>457</v>
      </c>
    </row>
    <row r="369" spans="1:13" x14ac:dyDescent="0.25">
      <c r="A369" s="51"/>
      <c r="B369" s="44" t="s">
        <v>458</v>
      </c>
      <c r="C369" s="45" t="s">
        <v>459</v>
      </c>
      <c r="D369" s="45" t="s">
        <v>140</v>
      </c>
      <c r="E369" s="44" t="s">
        <v>503</v>
      </c>
      <c r="F369" s="46">
        <v>6</v>
      </c>
      <c r="G369" s="46" t="s">
        <v>77</v>
      </c>
      <c r="H369" s="47" t="s">
        <v>77</v>
      </c>
      <c r="I369" s="70">
        <v>6.9</v>
      </c>
      <c r="J369" s="49"/>
      <c r="K369" s="49"/>
      <c r="L369" s="44" t="s">
        <v>232</v>
      </c>
      <c r="M369" s="50"/>
    </row>
    <row r="370" spans="1:13" x14ac:dyDescent="0.25">
      <c r="A370" s="51"/>
      <c r="B370" s="44" t="s">
        <v>460</v>
      </c>
      <c r="C370" s="45" t="s">
        <v>461</v>
      </c>
      <c r="D370" s="45" t="s">
        <v>140</v>
      </c>
      <c r="E370" s="44" t="s">
        <v>503</v>
      </c>
      <c r="F370" s="46" t="s">
        <v>77</v>
      </c>
      <c r="G370" s="46" t="s">
        <v>77</v>
      </c>
      <c r="H370" s="47" t="s">
        <v>77</v>
      </c>
      <c r="I370" s="70">
        <v>3.3067299999999999</v>
      </c>
      <c r="J370" s="49"/>
      <c r="K370" s="49"/>
      <c r="L370" s="44" t="s">
        <v>334</v>
      </c>
      <c r="M370" s="72" t="s">
        <v>462</v>
      </c>
    </row>
    <row r="371" spans="1:13" x14ac:dyDescent="0.25">
      <c r="A371" s="51"/>
      <c r="B371" s="44" t="s">
        <v>463</v>
      </c>
      <c r="C371" s="45" t="s">
        <v>463</v>
      </c>
      <c r="D371" s="45" t="s">
        <v>140</v>
      </c>
      <c r="E371" s="44" t="s">
        <v>503</v>
      </c>
      <c r="F371" s="46">
        <v>0.2</v>
      </c>
      <c r="G371" s="46" t="s">
        <v>77</v>
      </c>
      <c r="H371" s="47" t="s">
        <v>77</v>
      </c>
      <c r="I371" s="70">
        <v>0.23</v>
      </c>
      <c r="J371" s="49"/>
      <c r="K371" s="49"/>
      <c r="L371" s="44" t="s">
        <v>232</v>
      </c>
      <c r="M371" s="50"/>
    </row>
    <row r="372" spans="1:13" x14ac:dyDescent="0.25">
      <c r="A372" s="51" t="s">
        <v>464</v>
      </c>
      <c r="F372" s="46"/>
      <c r="G372" s="46"/>
      <c r="H372" s="47"/>
      <c r="I372" s="48"/>
      <c r="J372" s="49"/>
      <c r="K372" s="49"/>
      <c r="M372" s="50"/>
    </row>
    <row r="373" spans="1:13" x14ac:dyDescent="0.25">
      <c r="A373" s="51"/>
      <c r="B373" s="44" t="s">
        <v>465</v>
      </c>
      <c r="C373" s="45" t="s">
        <v>466</v>
      </c>
      <c r="D373" s="45" t="s">
        <v>411</v>
      </c>
      <c r="E373" s="44" t="s">
        <v>504</v>
      </c>
      <c r="F373" s="46">
        <v>4000</v>
      </c>
      <c r="G373" s="46">
        <v>0</v>
      </c>
      <c r="H373" s="47">
        <v>0</v>
      </c>
      <c r="I373" s="48">
        <v>3200</v>
      </c>
      <c r="J373" s="49"/>
      <c r="K373" s="49"/>
      <c r="L373" s="44" t="s">
        <v>92</v>
      </c>
      <c r="M373" s="50" t="s">
        <v>467</v>
      </c>
    </row>
    <row r="374" spans="1:13" x14ac:dyDescent="0.25">
      <c r="A374" s="51"/>
      <c r="B374" s="44" t="s">
        <v>468</v>
      </c>
      <c r="C374" s="45" t="s">
        <v>469</v>
      </c>
      <c r="D374" s="45" t="s">
        <v>411</v>
      </c>
      <c r="E374" s="44" t="s">
        <v>504</v>
      </c>
      <c r="F374" s="46">
        <v>4500</v>
      </c>
      <c r="G374" s="46">
        <v>0</v>
      </c>
      <c r="H374" s="47">
        <v>0</v>
      </c>
      <c r="I374" s="48">
        <v>4800</v>
      </c>
      <c r="J374" s="49"/>
      <c r="K374" s="49"/>
      <c r="L374" s="44" t="s">
        <v>161</v>
      </c>
      <c r="M374" s="72" t="s">
        <v>470</v>
      </c>
    </row>
    <row r="375" spans="1:13" x14ac:dyDescent="0.25">
      <c r="A375" s="51"/>
      <c r="B375" s="44" t="s">
        <v>471</v>
      </c>
      <c r="C375" s="45" t="s">
        <v>472</v>
      </c>
      <c r="D375" s="45" t="s">
        <v>411</v>
      </c>
      <c r="E375" s="44" t="s">
        <v>504</v>
      </c>
      <c r="F375" s="46">
        <v>13000</v>
      </c>
      <c r="G375" s="46">
        <v>0</v>
      </c>
      <c r="H375" s="47">
        <v>0</v>
      </c>
      <c r="I375" s="48">
        <v>24960</v>
      </c>
      <c r="J375" s="49"/>
      <c r="K375" s="49"/>
      <c r="L375" s="44" t="s">
        <v>92</v>
      </c>
      <c r="M375" s="50" t="s">
        <v>473</v>
      </c>
    </row>
    <row r="376" spans="1:13" x14ac:dyDescent="0.25">
      <c r="A376" s="51"/>
      <c r="B376" s="44" t="s">
        <v>889</v>
      </c>
      <c r="C376" s="45" t="s">
        <v>890</v>
      </c>
      <c r="D376" s="45" t="s">
        <v>411</v>
      </c>
      <c r="E376" s="44" t="s">
        <v>504</v>
      </c>
      <c r="F376" s="46">
        <v>2600</v>
      </c>
      <c r="G376" s="46">
        <v>6000</v>
      </c>
      <c r="H376" s="47">
        <v>0</v>
      </c>
      <c r="I376" s="48" t="s">
        <v>810</v>
      </c>
      <c r="J376" s="49"/>
      <c r="K376" s="49"/>
      <c r="M376" s="50"/>
    </row>
    <row r="377" spans="1:13" ht="25.5" x14ac:dyDescent="0.25">
      <c r="A377" s="51"/>
      <c r="B377" s="86" t="s">
        <v>891</v>
      </c>
      <c r="C377" s="54" t="s">
        <v>475</v>
      </c>
      <c r="D377" s="54" t="s">
        <v>411</v>
      </c>
      <c r="E377" s="53" t="s">
        <v>504</v>
      </c>
      <c r="F377" s="55" t="s">
        <v>6</v>
      </c>
      <c r="G377" s="55" t="s">
        <v>6</v>
      </c>
      <c r="H377" s="56" t="s">
        <v>6</v>
      </c>
      <c r="I377" s="57">
        <v>8602</v>
      </c>
      <c r="J377" s="58">
        <v>3630</v>
      </c>
      <c r="K377" s="58">
        <v>12650</v>
      </c>
      <c r="L377" s="53" t="s">
        <v>92</v>
      </c>
      <c r="M377" s="59" t="s">
        <v>476</v>
      </c>
    </row>
    <row r="378" spans="1:13" ht="25.5" x14ac:dyDescent="0.25">
      <c r="A378" s="51"/>
      <c r="B378" s="86" t="s">
        <v>892</v>
      </c>
      <c r="C378" s="54" t="s">
        <v>478</v>
      </c>
      <c r="D378" s="54" t="s">
        <v>411</v>
      </c>
      <c r="E378" s="53" t="s">
        <v>504</v>
      </c>
      <c r="F378" s="55" t="s">
        <v>6</v>
      </c>
      <c r="G378" s="55" t="s">
        <v>6</v>
      </c>
      <c r="H378" s="56" t="s">
        <v>6</v>
      </c>
      <c r="I378" s="57">
        <v>11880</v>
      </c>
      <c r="J378" s="58">
        <v>5280</v>
      </c>
      <c r="K378" s="58">
        <v>14630</v>
      </c>
      <c r="L378" s="53" t="s">
        <v>92</v>
      </c>
      <c r="M378" s="59" t="s">
        <v>476</v>
      </c>
    </row>
    <row r="379" spans="1:13" ht="25.5" x14ac:dyDescent="0.25">
      <c r="A379" s="51"/>
      <c r="B379" s="86" t="s">
        <v>893</v>
      </c>
      <c r="C379" s="54" t="s">
        <v>480</v>
      </c>
      <c r="D379" s="54" t="s">
        <v>411</v>
      </c>
      <c r="E379" s="53" t="s">
        <v>504</v>
      </c>
      <c r="F379" s="55" t="s">
        <v>6</v>
      </c>
      <c r="G379" s="55" t="s">
        <v>6</v>
      </c>
      <c r="H379" s="56" t="s">
        <v>6</v>
      </c>
      <c r="I379" s="57">
        <v>18414</v>
      </c>
      <c r="J379" s="58">
        <v>7480</v>
      </c>
      <c r="K379" s="58">
        <v>25520</v>
      </c>
      <c r="L379" s="53" t="s">
        <v>92</v>
      </c>
      <c r="M379" s="59" t="s">
        <v>476</v>
      </c>
    </row>
    <row r="380" spans="1:13" x14ac:dyDescent="0.25">
      <c r="A380" s="51"/>
      <c r="B380" s="44" t="s">
        <v>481</v>
      </c>
      <c r="C380" s="45" t="s">
        <v>482</v>
      </c>
      <c r="D380" s="45" t="s">
        <v>411</v>
      </c>
      <c r="E380" s="44" t="s">
        <v>504</v>
      </c>
      <c r="F380" s="46">
        <v>0</v>
      </c>
      <c r="G380" s="46">
        <v>0</v>
      </c>
      <c r="H380" s="47">
        <v>47.72</v>
      </c>
      <c r="I380" s="63">
        <v>1237.6237623762374</v>
      </c>
      <c r="J380" s="49"/>
      <c r="K380" s="49"/>
      <c r="L380" s="44" t="s">
        <v>161</v>
      </c>
      <c r="M380" s="50" t="s">
        <v>483</v>
      </c>
    </row>
    <row r="381" spans="1:13" x14ac:dyDescent="0.25">
      <c r="A381" s="51" t="s">
        <v>484</v>
      </c>
      <c r="F381" s="46"/>
      <c r="G381" s="46"/>
      <c r="H381" s="47"/>
      <c r="I381" s="48"/>
      <c r="J381" s="49"/>
      <c r="K381" s="49"/>
      <c r="M381" s="50"/>
    </row>
    <row r="382" spans="1:13" x14ac:dyDescent="0.25">
      <c r="A382" s="51"/>
      <c r="C382" s="45" t="s">
        <v>485</v>
      </c>
      <c r="D382" s="45" t="s">
        <v>145</v>
      </c>
      <c r="E382" s="44" t="s">
        <v>512</v>
      </c>
      <c r="F382" s="46">
        <v>7000</v>
      </c>
      <c r="G382" s="46">
        <v>10000</v>
      </c>
      <c r="H382" s="47">
        <v>0</v>
      </c>
      <c r="I382" s="48">
        <v>8000</v>
      </c>
      <c r="J382" s="49"/>
      <c r="K382" s="49"/>
      <c r="L382" s="44" t="s">
        <v>161</v>
      </c>
      <c r="M382" s="72" t="s">
        <v>894</v>
      </c>
    </row>
    <row r="383" spans="1:13" x14ac:dyDescent="0.25">
      <c r="A383" s="51" t="s">
        <v>486</v>
      </c>
      <c r="F383" s="46"/>
      <c r="G383" s="46"/>
      <c r="H383" s="47"/>
      <c r="I383" s="48"/>
      <c r="J383" s="49"/>
      <c r="K383" s="49"/>
      <c r="M383" s="50"/>
    </row>
    <row r="384" spans="1:13" x14ac:dyDescent="0.25">
      <c r="A384" s="43"/>
      <c r="B384" s="44" t="s">
        <v>895</v>
      </c>
      <c r="C384" s="45" t="s">
        <v>488</v>
      </c>
      <c r="D384" s="45" t="s">
        <v>489</v>
      </c>
      <c r="E384" s="44" t="s">
        <v>512</v>
      </c>
      <c r="F384" s="46">
        <v>2000</v>
      </c>
      <c r="G384" s="46">
        <v>11500</v>
      </c>
      <c r="H384" s="47">
        <v>0</v>
      </c>
      <c r="I384" s="48">
        <v>9000</v>
      </c>
      <c r="J384" s="49"/>
      <c r="K384" s="49"/>
      <c r="L384" s="44" t="s">
        <v>92</v>
      </c>
      <c r="M384" s="50"/>
    </row>
    <row r="385" spans="1:13" ht="15.75" thickBot="1" x14ac:dyDescent="0.3">
      <c r="A385" s="87"/>
      <c r="B385" s="88" t="s">
        <v>490</v>
      </c>
      <c r="C385" s="89" t="s">
        <v>491</v>
      </c>
      <c r="D385" s="90" t="s">
        <v>322</v>
      </c>
      <c r="E385" s="88" t="s">
        <v>512</v>
      </c>
      <c r="F385" s="91">
        <v>0.28999999999999998</v>
      </c>
      <c r="G385" s="91">
        <v>0</v>
      </c>
      <c r="H385" s="92">
        <v>0</v>
      </c>
      <c r="I385" s="93"/>
      <c r="J385" s="94"/>
      <c r="K385" s="94"/>
      <c r="L385" s="88" t="s">
        <v>512</v>
      </c>
      <c r="M385" s="95"/>
    </row>
  </sheetData>
  <autoFilter ref="A2:M385" xr:uid="{2BB7EA00-A1B6-47B5-8060-3528809862B7}"/>
  <mergeCells count="2">
    <mergeCell ref="F1:H1"/>
    <mergeCell ref="I1:M1"/>
  </mergeCells>
  <hyperlinks>
    <hyperlink ref="M5" r:id="rId1" display="https://clra.org/2019/08/industrial-subsistence-rates/" xr:uid="{3BF1025B-E7B4-4AC5-8C8B-9D51FF0E18B0}"/>
    <hyperlink ref="M366" r:id="rId2" xr:uid="{3BDE0835-599E-493E-B3C6-E06D5653A8DD}"/>
    <hyperlink ref="L269" r:id="rId3" xr:uid="{8AE16728-A30C-499D-948B-D7CF4355BB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CFE4-DE29-4887-AFE3-E62CF327444F}">
  <sheetPr>
    <tabColor rgb="FFFF0000"/>
    <pageSetUpPr fitToPage="1"/>
  </sheetPr>
  <dimension ref="A1:B168"/>
  <sheetViews>
    <sheetView topLeftCell="A55" workbookViewId="0">
      <selection activeCell="B42" sqref="B42"/>
    </sheetView>
  </sheetViews>
  <sheetFormatPr defaultColWidth="8.85546875" defaultRowHeight="12.75" x14ac:dyDescent="0.2"/>
  <cols>
    <col min="1" max="1" width="2" style="1" bestFit="1" customWidth="1"/>
    <col min="2" max="2" width="117.7109375" style="13" bestFit="1" customWidth="1"/>
    <col min="3" max="4" width="8.85546875" style="2"/>
    <col min="5" max="5" width="15.85546875" style="2" customWidth="1"/>
    <col min="6" max="6" width="40.28515625" style="2" customWidth="1"/>
    <col min="7" max="16384" width="8.85546875" style="2"/>
  </cols>
  <sheetData>
    <row r="1" spans="1:2" ht="8.25" customHeight="1" x14ac:dyDescent="0.2"/>
    <row r="2" spans="1:2" ht="23.25" x14ac:dyDescent="0.2">
      <c r="B2" s="28" t="s">
        <v>0</v>
      </c>
    </row>
    <row r="3" spans="1:2" ht="7.5" customHeight="1" x14ac:dyDescent="0.2">
      <c r="A3" s="4"/>
      <c r="B3" s="29"/>
    </row>
    <row r="4" spans="1:2" x14ac:dyDescent="0.2">
      <c r="A4" s="4">
        <v>1</v>
      </c>
      <c r="B4" s="5" t="s">
        <v>1</v>
      </c>
    </row>
    <row r="5" spans="1:2" x14ac:dyDescent="0.2">
      <c r="B5" s="6" t="s">
        <v>2</v>
      </c>
    </row>
    <row r="7" spans="1:2" x14ac:dyDescent="0.2">
      <c r="A7" s="4">
        <v>2</v>
      </c>
      <c r="B7" s="5" t="s">
        <v>3</v>
      </c>
    </row>
    <row r="8" spans="1:2" x14ac:dyDescent="0.2">
      <c r="B8" s="7" t="s">
        <v>4</v>
      </c>
    </row>
    <row r="9" spans="1:2" x14ac:dyDescent="0.2">
      <c r="B9" s="6"/>
    </row>
    <row r="10" spans="1:2" x14ac:dyDescent="0.2">
      <c r="A10" s="4">
        <v>3</v>
      </c>
      <c r="B10" s="5" t="s">
        <v>5</v>
      </c>
    </row>
    <row r="11" spans="1:2" x14ac:dyDescent="0.2">
      <c r="A11" s="4" t="s">
        <v>6</v>
      </c>
      <c r="B11" s="6" t="s">
        <v>7</v>
      </c>
    </row>
    <row r="12" spans="1:2" x14ac:dyDescent="0.2">
      <c r="A12" s="4" t="s">
        <v>6</v>
      </c>
      <c r="B12" s="6" t="s">
        <v>8</v>
      </c>
    </row>
    <row r="13" spans="1:2" x14ac:dyDescent="0.2">
      <c r="A13" s="4" t="s">
        <v>6</v>
      </c>
      <c r="B13" s="6" t="s">
        <v>9</v>
      </c>
    </row>
    <row r="14" spans="1:2" x14ac:dyDescent="0.2">
      <c r="A14" s="4"/>
      <c r="B14" s="6" t="s">
        <v>10</v>
      </c>
    </row>
    <row r="15" spans="1:2" x14ac:dyDescent="0.2">
      <c r="B15" s="8" t="s">
        <v>11</v>
      </c>
    </row>
    <row r="16" spans="1:2" x14ac:dyDescent="0.2">
      <c r="B16" s="8" t="s">
        <v>12</v>
      </c>
    </row>
    <row r="17" spans="1:2" x14ac:dyDescent="0.2">
      <c r="B17" s="8" t="s">
        <v>13</v>
      </c>
    </row>
    <row r="18" spans="1:2" x14ac:dyDescent="0.2">
      <c r="B18" s="8" t="s">
        <v>14</v>
      </c>
    </row>
    <row r="19" spans="1:2" x14ac:dyDescent="0.2">
      <c r="A19" s="2"/>
      <c r="B19" s="9" t="s">
        <v>15</v>
      </c>
    </row>
    <row r="20" spans="1:2" x14ac:dyDescent="0.2">
      <c r="A20" s="2"/>
      <c r="B20" s="9" t="s">
        <v>16</v>
      </c>
    </row>
    <row r="21" spans="1:2" x14ac:dyDescent="0.2">
      <c r="A21" s="2"/>
      <c r="B21" s="9" t="s">
        <v>17</v>
      </c>
    </row>
    <row r="22" spans="1:2" x14ac:dyDescent="0.2">
      <c r="A22" s="2"/>
      <c r="B22" s="9" t="s">
        <v>18</v>
      </c>
    </row>
    <row r="23" spans="1:2" x14ac:dyDescent="0.2">
      <c r="B23" s="9" t="s">
        <v>19</v>
      </c>
    </row>
    <row r="24" spans="1:2" x14ac:dyDescent="0.2">
      <c r="A24" s="2"/>
      <c r="B24" s="9" t="s">
        <v>20</v>
      </c>
    </row>
    <row r="25" spans="1:2" x14ac:dyDescent="0.2">
      <c r="A25" s="2"/>
      <c r="B25" s="9" t="s">
        <v>21</v>
      </c>
    </row>
    <row r="26" spans="1:2" x14ac:dyDescent="0.2">
      <c r="A26" s="2"/>
      <c r="B26" s="9" t="s">
        <v>22</v>
      </c>
    </row>
    <row r="27" spans="1:2" x14ac:dyDescent="0.2">
      <c r="A27" s="2"/>
      <c r="B27" s="9" t="s">
        <v>23</v>
      </c>
    </row>
    <row r="28" spans="1:2" x14ac:dyDescent="0.2">
      <c r="B28" s="9" t="s">
        <v>24</v>
      </c>
    </row>
    <row r="29" spans="1:2" x14ac:dyDescent="0.2">
      <c r="B29" s="9" t="s">
        <v>25</v>
      </c>
    </row>
    <row r="30" spans="1:2" x14ac:dyDescent="0.2">
      <c r="B30" s="9" t="s">
        <v>26</v>
      </c>
    </row>
    <row r="31" spans="1:2" x14ac:dyDescent="0.2">
      <c r="B31" s="9" t="s">
        <v>27</v>
      </c>
    </row>
    <row r="32" spans="1:2" x14ac:dyDescent="0.2">
      <c r="B32" s="9" t="s">
        <v>28</v>
      </c>
    </row>
    <row r="33" spans="1:2" x14ac:dyDescent="0.2">
      <c r="B33" s="8" t="s">
        <v>29</v>
      </c>
    </row>
    <row r="34" spans="1:2" x14ac:dyDescent="0.2">
      <c r="B34" s="8" t="s">
        <v>30</v>
      </c>
    </row>
    <row r="35" spans="1:2" x14ac:dyDescent="0.2">
      <c r="B35" s="10" t="s">
        <v>945</v>
      </c>
    </row>
    <row r="36" spans="1:2" x14ac:dyDescent="0.2">
      <c r="B36" s="9" t="s">
        <v>946</v>
      </c>
    </row>
    <row r="37" spans="1:2" x14ac:dyDescent="0.2">
      <c r="B37" s="9" t="s">
        <v>947</v>
      </c>
    </row>
    <row r="38" spans="1:2" x14ac:dyDescent="0.2">
      <c r="B38" s="9" t="s">
        <v>948</v>
      </c>
    </row>
    <row r="39" spans="1:2" s="12" customFormat="1" x14ac:dyDescent="0.2">
      <c r="A39" s="11"/>
      <c r="B39" s="7" t="s">
        <v>949</v>
      </c>
    </row>
    <row r="40" spans="1:2" s="12" customFormat="1" x14ac:dyDescent="0.2">
      <c r="A40" s="11"/>
      <c r="B40" s="7" t="s">
        <v>950</v>
      </c>
    </row>
    <row r="41" spans="1:2" s="12" customFormat="1" x14ac:dyDescent="0.2">
      <c r="A41" s="11"/>
      <c r="B41" s="7" t="s">
        <v>951</v>
      </c>
    </row>
    <row r="42" spans="1:2" x14ac:dyDescent="0.2">
      <c r="B42" s="9" t="s">
        <v>932</v>
      </c>
    </row>
    <row r="43" spans="1:2" ht="25.5" x14ac:dyDescent="0.2">
      <c r="B43" s="9" t="s">
        <v>943</v>
      </c>
    </row>
    <row r="44" spans="1:2" x14ac:dyDescent="0.2">
      <c r="B44" s="9" t="s">
        <v>944</v>
      </c>
    </row>
    <row r="45" spans="1:2" x14ac:dyDescent="0.2">
      <c r="B45" s="9" t="s">
        <v>31</v>
      </c>
    </row>
    <row r="46" spans="1:2" x14ac:dyDescent="0.2">
      <c r="B46" s="7" t="s">
        <v>32</v>
      </c>
    </row>
    <row r="47" spans="1:2" x14ac:dyDescent="0.2">
      <c r="B47" s="13" t="s">
        <v>6</v>
      </c>
    </row>
    <row r="48" spans="1:2" x14ac:dyDescent="0.2">
      <c r="A48" s="4">
        <v>4</v>
      </c>
      <c r="B48" s="14" t="s">
        <v>33</v>
      </c>
    </row>
    <row r="49" spans="1:2" ht="25.5" x14ac:dyDescent="0.2">
      <c r="A49" s="4"/>
      <c r="B49" s="15" t="s">
        <v>34</v>
      </c>
    </row>
    <row r="50" spans="1:2" ht="25.5" x14ac:dyDescent="0.2">
      <c r="A50" s="4"/>
      <c r="B50" s="16" t="s">
        <v>35</v>
      </c>
    </row>
    <row r="51" spans="1:2" x14ac:dyDescent="0.2">
      <c r="A51" s="4"/>
      <c r="B51" s="16" t="s">
        <v>36</v>
      </c>
    </row>
    <row r="52" spans="1:2" x14ac:dyDescent="0.2">
      <c r="A52" s="4"/>
      <c r="B52" s="16" t="s">
        <v>37</v>
      </c>
    </row>
    <row r="53" spans="1:2" x14ac:dyDescent="0.2">
      <c r="A53" s="4"/>
      <c r="B53" s="16" t="s">
        <v>38</v>
      </c>
    </row>
    <row r="54" spans="1:2" x14ac:dyDescent="0.2">
      <c r="A54" s="4"/>
      <c r="B54" s="16" t="s">
        <v>39</v>
      </c>
    </row>
    <row r="55" spans="1:2" ht="25.5" x14ac:dyDescent="0.2">
      <c r="A55" s="4"/>
      <c r="B55" s="16" t="s">
        <v>40</v>
      </c>
    </row>
    <row r="56" spans="1:2" ht="38.25" x14ac:dyDescent="0.2">
      <c r="A56" s="4"/>
      <c r="B56" s="15" t="s">
        <v>41</v>
      </c>
    </row>
    <row r="57" spans="1:2" x14ac:dyDescent="0.2">
      <c r="A57" s="4"/>
      <c r="B57" s="15" t="s">
        <v>42</v>
      </c>
    </row>
    <row r="58" spans="1:2" x14ac:dyDescent="0.2">
      <c r="A58" s="4"/>
      <c r="B58" s="15" t="s">
        <v>43</v>
      </c>
    </row>
    <row r="59" spans="1:2" x14ac:dyDescent="0.2">
      <c r="A59" s="4"/>
      <c r="B59" s="16"/>
    </row>
    <row r="60" spans="1:2" x14ac:dyDescent="0.2">
      <c r="A60" s="4">
        <v>5</v>
      </c>
      <c r="B60" s="14" t="s">
        <v>44</v>
      </c>
    </row>
    <row r="61" spans="1:2" x14ac:dyDescent="0.2">
      <c r="B61" s="16" t="s">
        <v>45</v>
      </c>
    </row>
    <row r="62" spans="1:2" x14ac:dyDescent="0.2">
      <c r="B62" s="16" t="s">
        <v>46</v>
      </c>
    </row>
    <row r="63" spans="1:2" x14ac:dyDescent="0.2">
      <c r="B63" s="9" t="s">
        <v>47</v>
      </c>
    </row>
    <row r="64" spans="1:2" x14ac:dyDescent="0.2">
      <c r="B64" s="9" t="s">
        <v>48</v>
      </c>
    </row>
    <row r="65" spans="2:2" x14ac:dyDescent="0.2">
      <c r="B65" s="9" t="s">
        <v>49</v>
      </c>
    </row>
    <row r="66" spans="2:2" x14ac:dyDescent="0.2">
      <c r="B66" s="16" t="s">
        <v>50</v>
      </c>
    </row>
    <row r="67" spans="2:2" x14ac:dyDescent="0.2">
      <c r="B67" s="9" t="s">
        <v>51</v>
      </c>
    </row>
    <row r="68" spans="2:2" x14ac:dyDescent="0.2">
      <c r="B68" s="9" t="s">
        <v>52</v>
      </c>
    </row>
    <row r="69" spans="2:2" x14ac:dyDescent="0.2">
      <c r="B69" s="9" t="s">
        <v>53</v>
      </c>
    </row>
    <row r="70" spans="2:2" x14ac:dyDescent="0.2">
      <c r="B70" s="9" t="s">
        <v>54</v>
      </c>
    </row>
    <row r="71" spans="2:2" x14ac:dyDescent="0.2">
      <c r="B71" s="9" t="s">
        <v>55</v>
      </c>
    </row>
    <row r="72" spans="2:2" x14ac:dyDescent="0.2">
      <c r="B72" s="9" t="s">
        <v>56</v>
      </c>
    </row>
    <row r="73" spans="2:2" x14ac:dyDescent="0.2">
      <c r="B73" s="9" t="s">
        <v>57</v>
      </c>
    </row>
    <row r="74" spans="2:2" x14ac:dyDescent="0.2">
      <c r="B74" s="9" t="s">
        <v>58</v>
      </c>
    </row>
    <row r="75" spans="2:2" x14ac:dyDescent="0.2">
      <c r="B75" s="9" t="s">
        <v>59</v>
      </c>
    </row>
    <row r="76" spans="2:2" x14ac:dyDescent="0.2">
      <c r="B76" s="9" t="s">
        <v>60</v>
      </c>
    </row>
    <row r="77" spans="2:2" x14ac:dyDescent="0.2">
      <c r="B77" s="16" t="s">
        <v>61</v>
      </c>
    </row>
    <row r="78" spans="2:2" x14ac:dyDescent="0.2">
      <c r="B78" s="16" t="s">
        <v>62</v>
      </c>
    </row>
    <row r="79" spans="2:2" x14ac:dyDescent="0.2">
      <c r="B79" s="16" t="s">
        <v>63</v>
      </c>
    </row>
    <row r="80" spans="2:2" x14ac:dyDescent="0.2">
      <c r="B80" s="16" t="s">
        <v>64</v>
      </c>
    </row>
    <row r="81" spans="2:2" x14ac:dyDescent="0.2">
      <c r="B81" s="16" t="s">
        <v>65</v>
      </c>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3"/>
    </row>
    <row r="93" spans="2:2" x14ac:dyDescent="0.2">
      <c r="B93" s="3"/>
    </row>
    <row r="94" spans="2:2" x14ac:dyDescent="0.2">
      <c r="B94" s="3"/>
    </row>
    <row r="95" spans="2:2" x14ac:dyDescent="0.2">
      <c r="B95" s="3"/>
    </row>
    <row r="96" spans="2:2" x14ac:dyDescent="0.2">
      <c r="B96" s="3"/>
    </row>
    <row r="97" spans="2:2" x14ac:dyDescent="0.2">
      <c r="B97" s="3"/>
    </row>
    <row r="98" spans="2:2" x14ac:dyDescent="0.2">
      <c r="B98" s="3"/>
    </row>
    <row r="99" spans="2:2" x14ac:dyDescent="0.2">
      <c r="B99" s="3"/>
    </row>
    <row r="100" spans="2:2" x14ac:dyDescent="0.2">
      <c r="B100" s="3"/>
    </row>
    <row r="101" spans="2:2" x14ac:dyDescent="0.2">
      <c r="B101" s="3"/>
    </row>
    <row r="102" spans="2:2" x14ac:dyDescent="0.2">
      <c r="B102" s="3"/>
    </row>
    <row r="103" spans="2:2" x14ac:dyDescent="0.2">
      <c r="B103" s="3"/>
    </row>
    <row r="104" spans="2:2" x14ac:dyDescent="0.2">
      <c r="B104" s="3"/>
    </row>
    <row r="105" spans="2:2" x14ac:dyDescent="0.2">
      <c r="B105" s="3"/>
    </row>
    <row r="106" spans="2:2" x14ac:dyDescent="0.2">
      <c r="B106" s="3"/>
    </row>
    <row r="107" spans="2:2" x14ac:dyDescent="0.2">
      <c r="B107" s="3"/>
    </row>
    <row r="108" spans="2:2" x14ac:dyDescent="0.2">
      <c r="B108" s="3"/>
    </row>
    <row r="109" spans="2:2" x14ac:dyDescent="0.2">
      <c r="B109" s="3"/>
    </row>
    <row r="110" spans="2:2" x14ac:dyDescent="0.2">
      <c r="B110" s="3"/>
    </row>
    <row r="111" spans="2:2" x14ac:dyDescent="0.2">
      <c r="B111" s="3"/>
    </row>
    <row r="112" spans="2:2" x14ac:dyDescent="0.2">
      <c r="B112" s="3"/>
    </row>
    <row r="113" spans="2:2" x14ac:dyDescent="0.2">
      <c r="B113" s="3"/>
    </row>
    <row r="114" spans="2:2" x14ac:dyDescent="0.2">
      <c r="B114" s="3"/>
    </row>
    <row r="115" spans="2:2" x14ac:dyDescent="0.2">
      <c r="B115" s="3"/>
    </row>
    <row r="116" spans="2:2" x14ac:dyDescent="0.2">
      <c r="B116" s="3"/>
    </row>
    <row r="117" spans="2:2" x14ac:dyDescent="0.2">
      <c r="B117" s="3"/>
    </row>
    <row r="118" spans="2:2" x14ac:dyDescent="0.2">
      <c r="B118" s="3"/>
    </row>
    <row r="119" spans="2:2" x14ac:dyDescent="0.2">
      <c r="B119" s="3"/>
    </row>
    <row r="120" spans="2:2" x14ac:dyDescent="0.2">
      <c r="B120" s="3"/>
    </row>
    <row r="121" spans="2:2" x14ac:dyDescent="0.2">
      <c r="B121" s="3"/>
    </row>
    <row r="122" spans="2:2" x14ac:dyDescent="0.2">
      <c r="B122" s="3"/>
    </row>
    <row r="123" spans="2:2" x14ac:dyDescent="0.2">
      <c r="B123" s="3"/>
    </row>
    <row r="124" spans="2:2" x14ac:dyDescent="0.2">
      <c r="B124" s="3"/>
    </row>
    <row r="125" spans="2:2" x14ac:dyDescent="0.2">
      <c r="B125" s="3"/>
    </row>
    <row r="126" spans="2:2" x14ac:dyDescent="0.2">
      <c r="B126" s="3"/>
    </row>
    <row r="127" spans="2:2" x14ac:dyDescent="0.2">
      <c r="B127" s="3"/>
    </row>
    <row r="128" spans="2:2" x14ac:dyDescent="0.2">
      <c r="B128" s="3"/>
    </row>
    <row r="129" spans="2:2" x14ac:dyDescent="0.2">
      <c r="B129" s="3"/>
    </row>
    <row r="130" spans="2:2" x14ac:dyDescent="0.2">
      <c r="B130" s="3"/>
    </row>
    <row r="131" spans="2:2" x14ac:dyDescent="0.2">
      <c r="B131" s="3"/>
    </row>
    <row r="132" spans="2:2" x14ac:dyDescent="0.2">
      <c r="B132" s="3"/>
    </row>
    <row r="133" spans="2:2" x14ac:dyDescent="0.2">
      <c r="B133" s="3"/>
    </row>
    <row r="134" spans="2:2" x14ac:dyDescent="0.2">
      <c r="B134" s="3"/>
    </row>
    <row r="135" spans="2:2" x14ac:dyDescent="0.2">
      <c r="B135" s="3"/>
    </row>
    <row r="136" spans="2:2" x14ac:dyDescent="0.2">
      <c r="B136" s="3"/>
    </row>
    <row r="137" spans="2:2" x14ac:dyDescent="0.2">
      <c r="B137" s="3"/>
    </row>
    <row r="138" spans="2:2" x14ac:dyDescent="0.2">
      <c r="B138" s="3"/>
    </row>
    <row r="139" spans="2:2" x14ac:dyDescent="0.2">
      <c r="B139" s="3"/>
    </row>
    <row r="140" spans="2:2" x14ac:dyDescent="0.2">
      <c r="B140" s="3"/>
    </row>
    <row r="141" spans="2:2" x14ac:dyDescent="0.2">
      <c r="B141" s="3"/>
    </row>
    <row r="142" spans="2:2" x14ac:dyDescent="0.2">
      <c r="B142" s="3"/>
    </row>
    <row r="143" spans="2:2" x14ac:dyDescent="0.2">
      <c r="B143" s="3"/>
    </row>
    <row r="144" spans="2:2" x14ac:dyDescent="0.2">
      <c r="B144" s="3"/>
    </row>
    <row r="145" spans="2:2" x14ac:dyDescent="0.2">
      <c r="B145" s="3"/>
    </row>
    <row r="146" spans="2:2" x14ac:dyDescent="0.2">
      <c r="B146" s="3"/>
    </row>
    <row r="147" spans="2:2" x14ac:dyDescent="0.2">
      <c r="B147" s="3"/>
    </row>
    <row r="148" spans="2:2" x14ac:dyDescent="0.2">
      <c r="B148" s="3"/>
    </row>
    <row r="149" spans="2:2" x14ac:dyDescent="0.2">
      <c r="B149" s="3"/>
    </row>
    <row r="150" spans="2:2" x14ac:dyDescent="0.2">
      <c r="B150" s="3"/>
    </row>
    <row r="151" spans="2:2" x14ac:dyDescent="0.2">
      <c r="B151" s="3"/>
    </row>
    <row r="152" spans="2:2" x14ac:dyDescent="0.2">
      <c r="B152" s="3"/>
    </row>
    <row r="153" spans="2:2" x14ac:dyDescent="0.2">
      <c r="B153" s="3"/>
    </row>
    <row r="154" spans="2:2" x14ac:dyDescent="0.2">
      <c r="B154" s="3"/>
    </row>
    <row r="155" spans="2:2" x14ac:dyDescent="0.2">
      <c r="B155" s="3"/>
    </row>
    <row r="156" spans="2:2" x14ac:dyDescent="0.2">
      <c r="B156" s="3"/>
    </row>
    <row r="157" spans="2:2" x14ac:dyDescent="0.2">
      <c r="B157" s="3"/>
    </row>
    <row r="158" spans="2:2" x14ac:dyDescent="0.2">
      <c r="B158" s="3"/>
    </row>
    <row r="159" spans="2:2" x14ac:dyDescent="0.2">
      <c r="B159" s="3"/>
    </row>
    <row r="160" spans="2:2" x14ac:dyDescent="0.2">
      <c r="B160" s="3"/>
    </row>
    <row r="161" spans="2:2" x14ac:dyDescent="0.2">
      <c r="B161" s="3"/>
    </row>
    <row r="162" spans="2:2" x14ac:dyDescent="0.2">
      <c r="B162" s="3"/>
    </row>
    <row r="163" spans="2:2" x14ac:dyDescent="0.2">
      <c r="B163" s="3"/>
    </row>
    <row r="164" spans="2:2" x14ac:dyDescent="0.2">
      <c r="B164" s="3"/>
    </row>
    <row r="165" spans="2:2" x14ac:dyDescent="0.2">
      <c r="B165" s="3"/>
    </row>
    <row r="166" spans="2:2" x14ac:dyDescent="0.2">
      <c r="B166" s="3"/>
    </row>
    <row r="167" spans="2:2" x14ac:dyDescent="0.2">
      <c r="B167" s="3"/>
    </row>
    <row r="168" spans="2:2" x14ac:dyDescent="0.2">
      <c r="B168" s="3"/>
    </row>
  </sheetData>
  <pageMargins left="0.7" right="0.7" top="0.75" bottom="0.75" header="0.3" footer="0.3"/>
  <pageSetup scale="77"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96F8-9D06-435A-9364-54AAD344C241}">
  <sheetPr>
    <tabColor rgb="FFFF0000"/>
  </sheetPr>
  <dimension ref="A1:P192"/>
  <sheetViews>
    <sheetView tabSelected="1" zoomScale="70" zoomScaleNormal="70" workbookViewId="0">
      <selection activeCell="B68" sqref="B1:B1048576"/>
    </sheetView>
  </sheetViews>
  <sheetFormatPr defaultRowHeight="15" x14ac:dyDescent="0.25"/>
  <cols>
    <col min="1" max="1" width="2.42578125" customWidth="1"/>
    <col min="3" max="3" width="54.28515625" customWidth="1"/>
    <col min="6" max="6" width="0" hidden="1" customWidth="1"/>
    <col min="7" max="7" width="13.42578125" hidden="1" customWidth="1"/>
    <col min="8" max="8" width="18.7109375" hidden="1" customWidth="1"/>
    <col min="9" max="9" width="0" hidden="1" customWidth="1"/>
    <col min="10" max="10" width="12.7109375" customWidth="1"/>
    <col min="11" max="11" width="17.7109375" bestFit="1" customWidth="1"/>
    <col min="12" max="12" width="19.7109375" customWidth="1"/>
    <col min="13" max="13" width="19.7109375" bestFit="1" customWidth="1"/>
    <col min="14" max="14" width="22.28515625" customWidth="1"/>
    <col min="15" max="15" width="69.42578125" customWidth="1"/>
    <col min="16" max="16" width="216.42578125" bestFit="1" customWidth="1"/>
  </cols>
  <sheetData>
    <row r="1" spans="1:16" s="2" customFormat="1" ht="12.75" x14ac:dyDescent="0.2">
      <c r="A1" s="1"/>
      <c r="B1" s="27"/>
    </row>
    <row r="2" spans="1:16" s="2" customFormat="1" ht="23.25" x14ac:dyDescent="0.2">
      <c r="A2" s="1"/>
      <c r="B2" s="30" t="s">
        <v>66</v>
      </c>
      <c r="C2" s="26"/>
      <c r="D2" s="26"/>
      <c r="E2" s="26"/>
      <c r="F2" s="26"/>
      <c r="G2" s="26"/>
      <c r="H2" s="26"/>
      <c r="I2" s="26"/>
      <c r="J2" s="26"/>
      <c r="K2" s="26"/>
      <c r="L2" s="26"/>
      <c r="M2" s="26"/>
      <c r="N2" s="26"/>
      <c r="O2" s="26"/>
      <c r="P2" s="26"/>
    </row>
    <row r="3" spans="1:16" s="2" customFormat="1" ht="11.25" customHeight="1" x14ac:dyDescent="0.2">
      <c r="A3" s="4"/>
      <c r="B3" s="29"/>
    </row>
    <row r="4" spans="1:16" x14ac:dyDescent="0.25">
      <c r="F4" s="101" t="s">
        <v>902</v>
      </c>
      <c r="G4" s="101"/>
      <c r="H4" s="101"/>
      <c r="I4" s="101"/>
      <c r="J4" s="100"/>
      <c r="K4" s="100"/>
      <c r="L4" s="100"/>
    </row>
    <row r="5" spans="1:16" x14ac:dyDescent="0.25">
      <c r="B5" s="17" t="s">
        <v>67</v>
      </c>
      <c r="C5" s="18" t="s">
        <v>68</v>
      </c>
      <c r="D5" s="18"/>
      <c r="E5" s="18" t="s">
        <v>69</v>
      </c>
      <c r="F5" s="18" t="s">
        <v>70</v>
      </c>
      <c r="G5" s="18" t="s">
        <v>71</v>
      </c>
      <c r="H5" s="18" t="s">
        <v>72</v>
      </c>
      <c r="I5" s="18" t="s">
        <v>896</v>
      </c>
      <c r="J5" s="18" t="s">
        <v>70</v>
      </c>
      <c r="K5" s="18" t="s">
        <v>71</v>
      </c>
      <c r="L5" s="18" t="s">
        <v>72</v>
      </c>
      <c r="M5" s="18" t="s">
        <v>73</v>
      </c>
      <c r="N5" s="18" t="s">
        <v>74</v>
      </c>
      <c r="O5" s="18" t="s">
        <v>75</v>
      </c>
      <c r="P5" s="19" t="s">
        <v>76</v>
      </c>
    </row>
    <row r="6" spans="1:16" x14ac:dyDescent="0.25">
      <c r="B6" s="20"/>
      <c r="K6" s="108" t="s">
        <v>77</v>
      </c>
      <c r="L6" s="108" t="s">
        <v>77</v>
      </c>
      <c r="M6" s="108" t="s">
        <v>77</v>
      </c>
      <c r="P6" s="21"/>
    </row>
    <row r="7" spans="1:16" x14ac:dyDescent="0.25">
      <c r="B7" s="20" t="s">
        <v>502</v>
      </c>
      <c r="K7" s="108"/>
      <c r="L7" s="108"/>
      <c r="M7" s="108"/>
      <c r="P7" s="21"/>
    </row>
    <row r="8" spans="1:16" x14ac:dyDescent="0.25">
      <c r="B8" s="20"/>
      <c r="E8" t="s">
        <v>78</v>
      </c>
      <c r="F8" t="str">
        <f>VLOOKUP($E8,'UR-Short list'!$C$5:$H$385,2,0)</f>
        <v>manday</v>
      </c>
      <c r="G8">
        <f>VLOOKUP($E8,'UR-Short list'!$C$5:$H$385,4,0)</f>
        <v>100</v>
      </c>
      <c r="H8">
        <f>VLOOKUP($E8,'UR-Short list'!$C$5:$H$385,5,0)</f>
        <v>175</v>
      </c>
      <c r="I8">
        <f>VLOOKUP($E8,'UR-Short list'!$C$5:$H$385,6,0)</f>
        <v>0</v>
      </c>
      <c r="J8" t="s">
        <v>79</v>
      </c>
      <c r="K8" s="108">
        <v>163</v>
      </c>
      <c r="L8" s="108">
        <v>267</v>
      </c>
      <c r="M8" s="108"/>
      <c r="N8" t="s">
        <v>80</v>
      </c>
      <c r="O8" t="s">
        <v>81</v>
      </c>
      <c r="P8" s="21" t="s">
        <v>82</v>
      </c>
    </row>
    <row r="9" spans="1:16" x14ac:dyDescent="0.25">
      <c r="B9" s="20" t="s">
        <v>83</v>
      </c>
      <c r="K9" s="108" t="s">
        <v>77</v>
      </c>
      <c r="L9" s="108" t="s">
        <v>77</v>
      </c>
      <c r="M9" s="108" t="s">
        <v>77</v>
      </c>
      <c r="P9" s="21"/>
    </row>
    <row r="10" spans="1:16" x14ac:dyDescent="0.25">
      <c r="B10" s="20"/>
      <c r="C10" t="s">
        <v>84</v>
      </c>
      <c r="E10" t="s">
        <v>85</v>
      </c>
      <c r="F10" t="str">
        <f>VLOOKUP($E10,'UR-Short list'!$C$5:$H$385,2,0)</f>
        <v>m2</v>
      </c>
      <c r="G10">
        <f>VLOOKUP($E10,'UR-Short list'!$C$5:$H$385,4,0)</f>
        <v>25.6</v>
      </c>
      <c r="H10">
        <f>VLOOKUP($E10,'UR-Short list'!$C$5:$H$385,5,0)</f>
        <v>51.2</v>
      </c>
      <c r="I10">
        <f>VLOOKUP($E10,'UR-Short list'!$C$5:$H$385,6,0)</f>
        <v>0</v>
      </c>
      <c r="J10" t="s">
        <v>86</v>
      </c>
      <c r="K10" s="108">
        <v>527</v>
      </c>
      <c r="L10" s="108">
        <v>834</v>
      </c>
      <c r="M10" s="108"/>
      <c r="N10" t="s">
        <v>87</v>
      </c>
      <c r="O10" t="s">
        <v>88</v>
      </c>
      <c r="P10" s="21" t="s">
        <v>89</v>
      </c>
    </row>
    <row r="11" spans="1:16" x14ac:dyDescent="0.25">
      <c r="B11" s="20" t="s">
        <v>110</v>
      </c>
      <c r="K11" s="109" t="s">
        <v>77</v>
      </c>
      <c r="L11" s="108" t="s">
        <v>77</v>
      </c>
      <c r="M11" s="108" t="s">
        <v>77</v>
      </c>
      <c r="P11" s="21"/>
    </row>
    <row r="12" spans="1:16" x14ac:dyDescent="0.25">
      <c r="B12" s="20"/>
      <c r="C12" t="s">
        <v>111</v>
      </c>
      <c r="E12" t="s">
        <v>112</v>
      </c>
      <c r="F12" t="s">
        <v>86</v>
      </c>
      <c r="G12">
        <f>VLOOKUP($E12,'UR-Short list'!$C$5:$H$385,4,0)</f>
        <v>27.5</v>
      </c>
      <c r="H12">
        <f>VLOOKUP($E12,'UR-Short list'!$C$5:$H$385,5,0)</f>
        <v>41</v>
      </c>
      <c r="J12" t="s">
        <v>108</v>
      </c>
      <c r="K12" s="109">
        <v>83</v>
      </c>
      <c r="L12" s="108"/>
      <c r="M12" s="108"/>
      <c r="N12" t="s">
        <v>87</v>
      </c>
      <c r="O12" t="s">
        <v>88</v>
      </c>
      <c r="P12" s="21" t="s">
        <v>113</v>
      </c>
    </row>
    <row r="13" spans="1:16" x14ac:dyDescent="0.25">
      <c r="B13" s="20"/>
      <c r="C13" t="s">
        <v>114</v>
      </c>
      <c r="E13" t="s">
        <v>115</v>
      </c>
      <c r="F13" t="s">
        <v>86</v>
      </c>
      <c r="G13">
        <f>VLOOKUP($E13,'UR-Short list'!$C$5:$H$385,4,0)</f>
        <v>40</v>
      </c>
      <c r="H13">
        <f>VLOOKUP($E13,'UR-Short list'!$C$5:$H$385,5,0)</f>
        <v>65</v>
      </c>
      <c r="I13">
        <f>VLOOKUP($E13,'UR-Short list'!$C$5:$H$385,6,0)</f>
        <v>6</v>
      </c>
      <c r="J13" t="s">
        <v>108</v>
      </c>
      <c r="K13" s="109">
        <v>93</v>
      </c>
      <c r="L13" s="108"/>
      <c r="M13" s="108"/>
      <c r="N13" t="s">
        <v>87</v>
      </c>
      <c r="O13" t="s">
        <v>88</v>
      </c>
      <c r="P13" s="21" t="s">
        <v>113</v>
      </c>
    </row>
    <row r="14" spans="1:16" x14ac:dyDescent="0.25">
      <c r="B14" s="20"/>
      <c r="C14" t="s">
        <v>116</v>
      </c>
      <c r="E14" t="s">
        <v>117</v>
      </c>
      <c r="F14" t="s">
        <v>86</v>
      </c>
      <c r="G14">
        <f>VLOOKUP($E14,'UR-Short list'!$C$5:$H$385,4,0)</f>
        <v>45</v>
      </c>
      <c r="H14">
        <f>VLOOKUP($E14,'UR-Short list'!$C$5:$H$385,5,0)</f>
        <v>65</v>
      </c>
      <c r="J14" t="s">
        <v>108</v>
      </c>
      <c r="K14" s="109">
        <v>81</v>
      </c>
      <c r="L14" s="108"/>
      <c r="M14" s="108"/>
      <c r="N14" t="s">
        <v>87</v>
      </c>
      <c r="O14" t="s">
        <v>88</v>
      </c>
      <c r="P14" s="21" t="s">
        <v>113</v>
      </c>
    </row>
    <row r="15" spans="1:16" x14ac:dyDescent="0.25">
      <c r="B15" s="20"/>
      <c r="C15" t="s">
        <v>118</v>
      </c>
      <c r="E15" t="s">
        <v>119</v>
      </c>
      <c r="F15" t="str">
        <f>VLOOKUP($E15,'UR-Short list'!$C$5:$H$385,2,0)</f>
        <v>mt</v>
      </c>
      <c r="G15">
        <f>VLOOKUP($E15,'UR-Short list'!$C$5:$H$385,4,0)</f>
        <v>67</v>
      </c>
      <c r="H15">
        <f>VLOOKUP($E15,'UR-Short list'!$C$5:$H$385,5,0)</f>
        <v>100</v>
      </c>
      <c r="J15" t="s">
        <v>120</v>
      </c>
      <c r="K15" s="109">
        <v>250</v>
      </c>
      <c r="L15" s="108"/>
      <c r="M15" s="108"/>
      <c r="N15" t="s">
        <v>87</v>
      </c>
      <c r="O15" t="s">
        <v>92</v>
      </c>
      <c r="P15" s="21" t="s">
        <v>121</v>
      </c>
    </row>
    <row r="16" spans="1:16" x14ac:dyDescent="0.25">
      <c r="B16" s="20" t="s">
        <v>122</v>
      </c>
      <c r="K16" s="108" t="s">
        <v>77</v>
      </c>
      <c r="L16" s="108" t="s">
        <v>77</v>
      </c>
      <c r="M16" s="108" t="s">
        <v>77</v>
      </c>
      <c r="P16" s="21"/>
    </row>
    <row r="17" spans="2:16" x14ac:dyDescent="0.25">
      <c r="B17" s="20"/>
      <c r="C17" t="s">
        <v>123</v>
      </c>
      <c r="E17" t="s">
        <v>124</v>
      </c>
      <c r="F17" s="99"/>
      <c r="G17" s="99"/>
      <c r="H17" s="99"/>
      <c r="I17" s="99"/>
      <c r="J17" t="s">
        <v>108</v>
      </c>
      <c r="K17" s="108">
        <v>920</v>
      </c>
      <c r="L17" s="108" t="s">
        <v>77</v>
      </c>
      <c r="M17" s="108"/>
      <c r="N17" t="s">
        <v>125</v>
      </c>
      <c r="O17" t="s">
        <v>125</v>
      </c>
      <c r="P17" s="21" t="s">
        <v>127</v>
      </c>
    </row>
    <row r="18" spans="2:16" x14ac:dyDescent="0.25">
      <c r="B18" s="20"/>
      <c r="C18" t="s">
        <v>128</v>
      </c>
      <c r="E18" t="s">
        <v>129</v>
      </c>
      <c r="F18" s="99"/>
      <c r="G18" s="99"/>
      <c r="H18" s="99"/>
      <c r="I18" s="99"/>
      <c r="J18" t="s">
        <v>108</v>
      </c>
      <c r="K18" s="108">
        <v>1620</v>
      </c>
      <c r="L18" s="108" t="s">
        <v>77</v>
      </c>
      <c r="M18" s="108"/>
      <c r="N18" t="s">
        <v>125</v>
      </c>
      <c r="O18" t="s">
        <v>125</v>
      </c>
      <c r="P18" s="21" t="s">
        <v>127</v>
      </c>
    </row>
    <row r="19" spans="2:16" x14ac:dyDescent="0.25">
      <c r="B19" s="20"/>
      <c r="C19" t="s">
        <v>130</v>
      </c>
      <c r="E19" t="s">
        <v>131</v>
      </c>
      <c r="F19" s="99"/>
      <c r="G19" s="99"/>
      <c r="H19" s="99"/>
      <c r="I19" s="99"/>
      <c r="J19" t="s">
        <v>108</v>
      </c>
      <c r="K19" s="108">
        <v>5380</v>
      </c>
      <c r="L19" s="108" t="s">
        <v>77</v>
      </c>
      <c r="M19" s="108"/>
      <c r="N19" t="s">
        <v>125</v>
      </c>
      <c r="O19" t="s">
        <v>125</v>
      </c>
      <c r="P19" s="21" t="s">
        <v>127</v>
      </c>
    </row>
    <row r="20" spans="2:16" x14ac:dyDescent="0.25">
      <c r="B20" s="20"/>
      <c r="C20" t="s">
        <v>132</v>
      </c>
      <c r="E20" t="s">
        <v>133</v>
      </c>
      <c r="F20" s="99"/>
      <c r="G20" s="99"/>
      <c r="H20" s="99"/>
      <c r="I20" s="99"/>
      <c r="J20" t="s">
        <v>108</v>
      </c>
      <c r="K20" s="108">
        <v>3260</v>
      </c>
      <c r="L20" s="108" t="s">
        <v>77</v>
      </c>
      <c r="M20" s="108"/>
      <c r="N20" t="s">
        <v>125</v>
      </c>
      <c r="O20" t="s">
        <v>125</v>
      </c>
      <c r="P20" s="21" t="s">
        <v>127</v>
      </c>
    </row>
    <row r="21" spans="2:16" x14ac:dyDescent="0.25">
      <c r="B21" s="20"/>
      <c r="C21" t="s">
        <v>134</v>
      </c>
      <c r="E21" t="s">
        <v>135</v>
      </c>
      <c r="F21" s="99"/>
      <c r="G21" s="99"/>
      <c r="H21" s="99"/>
      <c r="I21" s="99"/>
      <c r="J21" t="s">
        <v>108</v>
      </c>
      <c r="K21" s="108">
        <v>1920</v>
      </c>
      <c r="L21" s="108" t="s">
        <v>77</v>
      </c>
      <c r="M21" s="108"/>
      <c r="N21" t="s">
        <v>125</v>
      </c>
      <c r="O21" t="s">
        <v>125</v>
      </c>
      <c r="P21" s="21" t="s">
        <v>127</v>
      </c>
    </row>
    <row r="22" spans="2:16" x14ac:dyDescent="0.25">
      <c r="B22" s="20"/>
      <c r="C22" t="s">
        <v>136</v>
      </c>
      <c r="E22" t="s">
        <v>137</v>
      </c>
      <c r="F22" s="99"/>
      <c r="G22" s="99"/>
      <c r="H22" s="99"/>
      <c r="I22" s="99"/>
      <c r="J22" t="s">
        <v>108</v>
      </c>
      <c r="K22" s="108">
        <v>900</v>
      </c>
      <c r="L22" s="108" t="s">
        <v>77</v>
      </c>
      <c r="M22" s="108"/>
      <c r="N22" t="s">
        <v>125</v>
      </c>
      <c r="O22" t="s">
        <v>125</v>
      </c>
      <c r="P22" s="21" t="s">
        <v>127</v>
      </c>
    </row>
    <row r="23" spans="2:16" x14ac:dyDescent="0.25">
      <c r="B23" s="20"/>
      <c r="C23" t="s">
        <v>138</v>
      </c>
      <c r="E23" t="s">
        <v>139</v>
      </c>
      <c r="F23" s="99"/>
      <c r="G23" s="99"/>
      <c r="H23" s="99"/>
      <c r="I23" s="99"/>
      <c r="J23" t="s">
        <v>140</v>
      </c>
      <c r="K23" s="108">
        <v>3.73</v>
      </c>
      <c r="L23" s="108" t="s">
        <v>77</v>
      </c>
      <c r="M23" s="108"/>
      <c r="N23" t="s">
        <v>125</v>
      </c>
      <c r="O23" t="s">
        <v>125</v>
      </c>
      <c r="P23" s="21" t="s">
        <v>141</v>
      </c>
    </row>
    <row r="24" spans="2:16" x14ac:dyDescent="0.25">
      <c r="B24" s="20" t="s">
        <v>142</v>
      </c>
      <c r="K24" s="108"/>
      <c r="L24" s="108" t="s">
        <v>77</v>
      </c>
      <c r="M24" s="108" t="s">
        <v>77</v>
      </c>
      <c r="P24" s="21"/>
    </row>
    <row r="25" spans="2:16" ht="30" x14ac:dyDescent="0.25">
      <c r="B25" s="20"/>
      <c r="C25" t="s">
        <v>143</v>
      </c>
      <c r="E25" t="s">
        <v>144</v>
      </c>
      <c r="F25" t="str">
        <f>VLOOKUP($E25,'UR-Short list'!$C$5:$H$385,2,0)</f>
        <v>each</v>
      </c>
      <c r="G25">
        <f>VLOOKUP($E25,'UR-Short list'!$C$5:$H$385,4,0)</f>
        <v>7500</v>
      </c>
      <c r="J25" t="s">
        <v>145</v>
      </c>
      <c r="K25" s="108">
        <v>50000</v>
      </c>
      <c r="L25" s="108" t="s">
        <v>77</v>
      </c>
      <c r="M25" s="108"/>
      <c r="N25" t="s">
        <v>125</v>
      </c>
      <c r="O25" t="s">
        <v>125</v>
      </c>
      <c r="P25" s="113" t="s">
        <v>952</v>
      </c>
    </row>
    <row r="26" spans="2:16" ht="45" x14ac:dyDescent="0.25">
      <c r="B26" s="20"/>
      <c r="C26" t="s">
        <v>146</v>
      </c>
      <c r="E26" t="s">
        <v>147</v>
      </c>
      <c r="F26" t="str">
        <f>VLOOKUP($E26,'UR-Short list'!$C$5:$H$385,2,0)</f>
        <v>each</v>
      </c>
      <c r="G26">
        <f>VLOOKUP($E26,'UR-Short list'!$C$5:$H$385,4,0)</f>
        <v>50000</v>
      </c>
      <c r="J26" t="s">
        <v>145</v>
      </c>
      <c r="K26" s="108">
        <v>300000</v>
      </c>
      <c r="L26" s="108" t="s">
        <v>77</v>
      </c>
      <c r="M26" s="108"/>
      <c r="N26" t="s">
        <v>125</v>
      </c>
      <c r="O26" t="s">
        <v>125</v>
      </c>
      <c r="P26" s="113" t="s">
        <v>953</v>
      </c>
    </row>
    <row r="27" spans="2:16" x14ac:dyDescent="0.25">
      <c r="B27" s="20"/>
      <c r="C27" t="s">
        <v>148</v>
      </c>
      <c r="E27" t="s">
        <v>149</v>
      </c>
      <c r="F27" t="str">
        <f>VLOOKUP($E27,'UR-Short list'!$C$5:$H$385,2,0)</f>
        <v>m3</v>
      </c>
      <c r="G27">
        <f>VLOOKUP($E27,'UR-Short list'!$C$5:$H$385,4,0)</f>
        <v>47</v>
      </c>
      <c r="H27">
        <f>VLOOKUP($E27,'UR-Short list'!$C$5:$H$385,5,0)</f>
        <v>146</v>
      </c>
      <c r="J27" t="s">
        <v>108</v>
      </c>
      <c r="K27" s="109">
        <v>177</v>
      </c>
      <c r="L27" s="109">
        <v>400</v>
      </c>
      <c r="M27" s="109"/>
      <c r="N27" t="s">
        <v>161</v>
      </c>
      <c r="O27" t="s">
        <v>161</v>
      </c>
      <c r="P27" s="21" t="s">
        <v>904</v>
      </c>
    </row>
    <row r="28" spans="2:16" x14ac:dyDescent="0.25">
      <c r="B28" s="20" t="s">
        <v>150</v>
      </c>
      <c r="K28" s="108" t="s">
        <v>77</v>
      </c>
      <c r="L28" s="108" t="s">
        <v>77</v>
      </c>
      <c r="M28" s="108" t="s">
        <v>77</v>
      </c>
      <c r="P28" s="21"/>
    </row>
    <row r="29" spans="2:16" x14ac:dyDescent="0.25">
      <c r="B29" s="20"/>
      <c r="C29" t="s">
        <v>151</v>
      </c>
      <c r="E29" t="s">
        <v>152</v>
      </c>
      <c r="F29" t="str">
        <f>VLOOKUP($E29,'UR-Short list'!$C$5:$H$385,2,0)</f>
        <v>m3</v>
      </c>
      <c r="G29">
        <f>VLOOKUP($E29,'UR-Short list'!$C$5:$H$385,4,0)</f>
        <v>1.05</v>
      </c>
      <c r="H29">
        <f>VLOOKUP($E29,'UR-Short list'!$C$5:$H$385,5,0)</f>
        <v>2.4</v>
      </c>
      <c r="J29" t="s">
        <v>108</v>
      </c>
      <c r="K29" s="109">
        <v>1.68</v>
      </c>
      <c r="L29" s="109">
        <v>3.84</v>
      </c>
      <c r="M29" s="108"/>
      <c r="N29" t="s">
        <v>936</v>
      </c>
      <c r="O29" t="s">
        <v>232</v>
      </c>
    </row>
    <row r="30" spans="2:16" x14ac:dyDescent="0.25">
      <c r="B30" s="20"/>
      <c r="C30" t="s">
        <v>156</v>
      </c>
      <c r="E30" t="s">
        <v>157</v>
      </c>
      <c r="F30" t="str">
        <f>VLOOKUP($E30,'UR-Short list'!$C$5:$H$385,2,0)</f>
        <v>m3</v>
      </c>
      <c r="G30">
        <f>VLOOKUP($E30,'UR-Short list'!$C$5:$H$385,4,0)</f>
        <v>0.95</v>
      </c>
      <c r="H30">
        <f>VLOOKUP($E30,'UR-Short list'!$C$5:$H$385,5,0)</f>
        <v>3.8</v>
      </c>
      <c r="J30" t="s">
        <v>108</v>
      </c>
      <c r="K30" s="109">
        <v>1.52</v>
      </c>
      <c r="L30" s="109">
        <v>6.08</v>
      </c>
      <c r="M30" s="108"/>
      <c r="N30" t="s">
        <v>936</v>
      </c>
      <c r="O30" t="s">
        <v>232</v>
      </c>
    </row>
    <row r="31" spans="2:16" x14ac:dyDescent="0.25">
      <c r="B31" s="20" t="s">
        <v>159</v>
      </c>
      <c r="K31" s="108" t="s">
        <v>77</v>
      </c>
      <c r="L31" s="108" t="s">
        <v>77</v>
      </c>
      <c r="M31" s="108" t="s">
        <v>77</v>
      </c>
      <c r="P31" s="21"/>
    </row>
    <row r="32" spans="2:16" x14ac:dyDescent="0.25">
      <c r="B32" s="20"/>
      <c r="C32" t="s">
        <v>518</v>
      </c>
      <c r="E32" t="s">
        <v>160</v>
      </c>
      <c r="F32" s="99" t="s">
        <v>897</v>
      </c>
      <c r="G32" s="99"/>
      <c r="H32" s="99"/>
      <c r="I32" s="99"/>
      <c r="J32" t="s">
        <v>108</v>
      </c>
      <c r="K32" s="108">
        <v>6.21</v>
      </c>
      <c r="L32" s="108" t="s">
        <v>77</v>
      </c>
      <c r="M32" s="108"/>
      <c r="N32" t="s">
        <v>153</v>
      </c>
      <c r="O32" t="s">
        <v>928</v>
      </c>
      <c r="P32" s="21" t="s">
        <v>161</v>
      </c>
    </row>
    <row r="33" spans="2:16" x14ac:dyDescent="0.25">
      <c r="B33" s="20"/>
      <c r="C33" t="s">
        <v>162</v>
      </c>
      <c r="E33" t="s">
        <v>163</v>
      </c>
      <c r="F33" s="99"/>
      <c r="G33" s="99"/>
      <c r="H33" s="99"/>
      <c r="I33" s="99"/>
      <c r="J33" t="s">
        <v>108</v>
      </c>
      <c r="K33" s="108">
        <v>25.82</v>
      </c>
      <c r="L33" s="108" t="s">
        <v>77</v>
      </c>
      <c r="M33" s="108"/>
      <c r="N33" t="s">
        <v>153</v>
      </c>
      <c r="O33" t="s">
        <v>928</v>
      </c>
      <c r="P33" s="21" t="s">
        <v>161</v>
      </c>
    </row>
    <row r="34" spans="2:16" x14ac:dyDescent="0.25">
      <c r="B34" s="20"/>
      <c r="C34" t="s">
        <v>164</v>
      </c>
      <c r="E34" t="s">
        <v>165</v>
      </c>
      <c r="F34" s="99"/>
      <c r="G34" s="99"/>
      <c r="H34" s="99"/>
      <c r="I34" s="99"/>
      <c r="J34" t="s">
        <v>86</v>
      </c>
      <c r="K34" s="108">
        <v>1.7556875000000001</v>
      </c>
      <c r="L34" s="108">
        <v>5.8393750000000004</v>
      </c>
      <c r="M34" s="108"/>
      <c r="N34" t="s">
        <v>87</v>
      </c>
      <c r="O34" t="s">
        <v>92</v>
      </c>
      <c r="P34" s="122" t="s">
        <v>956</v>
      </c>
    </row>
    <row r="35" spans="2:16" x14ac:dyDescent="0.25">
      <c r="B35" s="20" t="s">
        <v>174</v>
      </c>
      <c r="K35" s="108" t="s">
        <v>77</v>
      </c>
      <c r="L35" s="108" t="s">
        <v>77</v>
      </c>
      <c r="M35" s="108" t="s">
        <v>77</v>
      </c>
      <c r="P35" s="21"/>
    </row>
    <row r="36" spans="2:16" ht="30" x14ac:dyDescent="0.25">
      <c r="B36" s="20"/>
      <c r="C36" t="s">
        <v>167</v>
      </c>
      <c r="E36" t="s">
        <v>175</v>
      </c>
      <c r="F36" s="99" t="s">
        <v>898</v>
      </c>
      <c r="G36" s="99"/>
      <c r="H36" s="99"/>
      <c r="I36" s="99"/>
      <c r="J36" t="s">
        <v>108</v>
      </c>
      <c r="K36" s="109">
        <v>17.23</v>
      </c>
      <c r="L36" s="108">
        <v>33.270000000000003</v>
      </c>
      <c r="M36" s="108"/>
      <c r="N36" t="s">
        <v>153</v>
      </c>
      <c r="O36" t="s">
        <v>928</v>
      </c>
      <c r="P36" s="113" t="s">
        <v>940</v>
      </c>
    </row>
    <row r="37" spans="2:16" x14ac:dyDescent="0.25">
      <c r="B37" s="20"/>
      <c r="C37" t="s">
        <v>176</v>
      </c>
      <c r="E37" t="s">
        <v>177</v>
      </c>
      <c r="F37" s="99"/>
      <c r="G37" s="99"/>
      <c r="H37" s="99"/>
      <c r="I37" s="99"/>
      <c r="J37" t="s">
        <v>108</v>
      </c>
      <c r="K37" s="109">
        <v>18</v>
      </c>
      <c r="L37" s="108">
        <v>24.68</v>
      </c>
      <c r="M37" s="108"/>
      <c r="N37" t="s">
        <v>153</v>
      </c>
      <c r="O37" t="s">
        <v>928</v>
      </c>
      <c r="P37" s="21" t="s">
        <v>171</v>
      </c>
    </row>
    <row r="38" spans="2:16" x14ac:dyDescent="0.25">
      <c r="B38" s="20"/>
      <c r="C38" t="s">
        <v>172</v>
      </c>
      <c r="E38" t="s">
        <v>178</v>
      </c>
      <c r="F38" s="99"/>
      <c r="G38" s="99"/>
      <c r="H38" s="99"/>
      <c r="I38" s="99"/>
      <c r="J38" t="s">
        <v>108</v>
      </c>
      <c r="K38" s="109" t="s">
        <v>77</v>
      </c>
      <c r="L38" s="108" t="s">
        <v>77</v>
      </c>
      <c r="M38" s="108"/>
      <c r="P38" s="21"/>
    </row>
    <row r="39" spans="2:16" x14ac:dyDescent="0.25">
      <c r="B39" s="20" t="s">
        <v>179</v>
      </c>
      <c r="K39" s="108" t="s">
        <v>77</v>
      </c>
      <c r="L39" s="108" t="s">
        <v>77</v>
      </c>
      <c r="M39" s="108" t="s">
        <v>77</v>
      </c>
      <c r="P39" s="21"/>
    </row>
    <row r="40" spans="2:16" ht="30" x14ac:dyDescent="0.25">
      <c r="B40" s="20"/>
      <c r="C40" t="s">
        <v>180</v>
      </c>
      <c r="E40" t="s">
        <v>181</v>
      </c>
      <c r="F40" t="str">
        <f>VLOOKUP($E40,'UR-Short list'!$C$5:$H$385,2,0)</f>
        <v>m3</v>
      </c>
      <c r="G40">
        <f>VLOOKUP($E40,'UR-Short list'!$C$5:$H$385,4,0)</f>
        <v>12.05</v>
      </c>
      <c r="H40">
        <f>VLOOKUP($E40,'UR-Short list'!$C$5:$H$385,5,0)</f>
        <v>17.8</v>
      </c>
      <c r="I40">
        <f>VLOOKUP($E40,'UR-Short list'!$C$5:$H$385,6,0)</f>
        <v>0</v>
      </c>
      <c r="J40" t="s">
        <v>108</v>
      </c>
      <c r="K40" s="108">
        <v>24.77</v>
      </c>
      <c r="L40" s="108">
        <v>42.89</v>
      </c>
      <c r="M40" s="108"/>
      <c r="N40" t="s">
        <v>153</v>
      </c>
      <c r="O40" t="s">
        <v>928</v>
      </c>
      <c r="P40" s="113" t="s">
        <v>940</v>
      </c>
    </row>
    <row r="41" spans="2:16" x14ac:dyDescent="0.25">
      <c r="B41" s="20"/>
      <c r="C41" t="s">
        <v>182</v>
      </c>
      <c r="E41" t="s">
        <v>183</v>
      </c>
      <c r="F41" t="str">
        <f>VLOOKUP($E41,'UR-Short list'!$C$5:$H$385,2,0)</f>
        <v>m3</v>
      </c>
      <c r="G41">
        <f>VLOOKUP($E41,'UR-Short list'!$C$5:$H$385,4,0)</f>
        <v>12.7</v>
      </c>
      <c r="H41">
        <f>VLOOKUP($E41,'UR-Short list'!$C$5:$H$385,5,0)</f>
        <v>18.399999999999999</v>
      </c>
      <c r="I41">
        <f>VLOOKUP($E41,'UR-Short list'!$C$5:$H$385,6,0)</f>
        <v>0</v>
      </c>
      <c r="J41" t="s">
        <v>108</v>
      </c>
      <c r="K41" s="108">
        <v>28.61</v>
      </c>
      <c r="L41" s="108">
        <v>46.73</v>
      </c>
      <c r="M41" s="108"/>
      <c r="N41" t="s">
        <v>153</v>
      </c>
      <c r="O41" t="s">
        <v>928</v>
      </c>
      <c r="P41" s="21" t="s">
        <v>171</v>
      </c>
    </row>
    <row r="42" spans="2:16" x14ac:dyDescent="0.25">
      <c r="B42" s="20"/>
      <c r="C42" t="s">
        <v>172</v>
      </c>
      <c r="E42" t="s">
        <v>184</v>
      </c>
      <c r="F42" t="str">
        <f>VLOOKUP($E42,'UR-Short list'!$C$5:$H$385,2,0)</f>
        <v>m3</v>
      </c>
      <c r="I42">
        <f>VLOOKUP($E42,'UR-Short list'!$C$5:$H$385,6,0)</f>
        <v>175</v>
      </c>
      <c r="J42" t="s">
        <v>108</v>
      </c>
      <c r="K42" s="108" t="s">
        <v>77</v>
      </c>
      <c r="L42" s="108" t="s">
        <v>77</v>
      </c>
      <c r="M42" s="108"/>
      <c r="P42" s="21"/>
    </row>
    <row r="43" spans="2:16" x14ac:dyDescent="0.25">
      <c r="B43" s="20" t="s">
        <v>185</v>
      </c>
      <c r="F43" t="e">
        <f>VLOOKUP($E43,'UR-Short list'!$C$5:$H$385,2,0)</f>
        <v>#N/A</v>
      </c>
      <c r="K43" s="108" t="s">
        <v>77</v>
      </c>
      <c r="L43" s="108" t="s">
        <v>77</v>
      </c>
      <c r="M43" s="108" t="s">
        <v>77</v>
      </c>
      <c r="P43" s="21"/>
    </row>
    <row r="44" spans="2:16" ht="30" x14ac:dyDescent="0.25">
      <c r="B44" s="20"/>
      <c r="C44" t="s">
        <v>186</v>
      </c>
      <c r="E44" t="s">
        <v>187</v>
      </c>
      <c r="F44" t="str">
        <f>VLOOKUP($E44,'UR-Short list'!$C$5:$H$385,2,0)</f>
        <v>m3</v>
      </c>
      <c r="G44">
        <f>VLOOKUP($E44,'UR-Short list'!$C$5:$H$385,4,0)</f>
        <v>4.3</v>
      </c>
      <c r="H44">
        <f>VLOOKUP($E44,'UR-Short list'!$C$5:$H$385,5,0)</f>
        <v>5.9</v>
      </c>
      <c r="J44" t="s">
        <v>108</v>
      </c>
      <c r="K44" s="108">
        <v>16.27</v>
      </c>
      <c r="L44" s="108">
        <v>30.24</v>
      </c>
      <c r="M44" s="108"/>
      <c r="N44" t="s">
        <v>153</v>
      </c>
      <c r="O44" t="s">
        <v>928</v>
      </c>
      <c r="P44" s="113" t="s">
        <v>937</v>
      </c>
    </row>
    <row r="45" spans="2:16" x14ac:dyDescent="0.25">
      <c r="B45" s="20"/>
      <c r="C45" t="s">
        <v>188</v>
      </c>
      <c r="E45" t="s">
        <v>189</v>
      </c>
      <c r="F45" t="str">
        <f>VLOOKUP($E45,'UR-Short list'!$C$5:$H$385,2,0)</f>
        <v>m3</v>
      </c>
      <c r="G45">
        <f>VLOOKUP($E45,'UR-Short list'!$C$5:$H$385,4,0)</f>
        <v>4.5999999999999996</v>
      </c>
      <c r="H45">
        <f>VLOOKUP($E45,'UR-Short list'!$C$5:$H$385,5,0)</f>
        <v>7.3</v>
      </c>
      <c r="J45" t="s">
        <v>108</v>
      </c>
      <c r="K45" s="108">
        <v>17.239999999999998</v>
      </c>
      <c r="L45" s="108">
        <v>32.21</v>
      </c>
      <c r="M45" s="108"/>
      <c r="N45" t="s">
        <v>153</v>
      </c>
      <c r="O45" t="s">
        <v>928</v>
      </c>
      <c r="P45" s="21" t="s">
        <v>171</v>
      </c>
    </row>
    <row r="46" spans="2:16" x14ac:dyDescent="0.25">
      <c r="B46" s="20"/>
      <c r="C46" t="s">
        <v>191</v>
      </c>
      <c r="E46" t="s">
        <v>192</v>
      </c>
      <c r="F46" t="str">
        <f>VLOOKUP($E46,'UR-Short list'!$C$5:$H$385,2,0)</f>
        <v>m3</v>
      </c>
      <c r="G46">
        <f>VLOOKUP($E46,'UR-Short list'!$C$5:$H$385,4,0)</f>
        <v>1.35</v>
      </c>
      <c r="H46">
        <f>VLOOKUP($E46,'UR-Short list'!$C$5:$H$385,5,0)</f>
        <v>3.7</v>
      </c>
      <c r="I46">
        <f>VLOOKUP($E46,'UR-Short list'!$C$5:$H$385,6,0)</f>
        <v>15.5</v>
      </c>
      <c r="J46" t="s">
        <v>108</v>
      </c>
      <c r="K46" s="108">
        <v>30.243338804246871</v>
      </c>
      <c r="L46" s="108" t="s">
        <v>77</v>
      </c>
      <c r="M46" s="108"/>
      <c r="N46" t="s">
        <v>153</v>
      </c>
      <c r="O46" t="s">
        <v>928</v>
      </c>
      <c r="P46" s="21" t="s">
        <v>939</v>
      </c>
    </row>
    <row r="47" spans="2:16" x14ac:dyDescent="0.25">
      <c r="B47" s="20"/>
      <c r="C47" t="s">
        <v>172</v>
      </c>
      <c r="E47" t="s">
        <v>190</v>
      </c>
      <c r="F47" t="str">
        <f>VLOOKUP($E47,'UR-Short list'!$C$5:$H$385,2,0)</f>
        <v>m3</v>
      </c>
      <c r="G47">
        <f>VLOOKUP($E47,'UR-Short list'!$C$5:$H$385,4,0)</f>
        <v>3.2</v>
      </c>
      <c r="H47">
        <f>VLOOKUP($E47,'UR-Short list'!$C$5:$H$385,5,0)</f>
        <v>6.3</v>
      </c>
      <c r="J47" t="s">
        <v>108</v>
      </c>
      <c r="K47" s="108" t="s">
        <v>77</v>
      </c>
      <c r="L47" s="108" t="s">
        <v>77</v>
      </c>
      <c r="M47" s="108" t="s">
        <v>77</v>
      </c>
      <c r="P47" s="21"/>
    </row>
    <row r="48" spans="2:16" x14ac:dyDescent="0.25">
      <c r="B48" s="20" t="s">
        <v>194</v>
      </c>
      <c r="K48" s="108" t="s">
        <v>77</v>
      </c>
      <c r="L48" s="108" t="s">
        <v>77</v>
      </c>
      <c r="M48" s="108" t="s">
        <v>77</v>
      </c>
      <c r="P48" s="21"/>
    </row>
    <row r="49" spans="2:16" ht="30" x14ac:dyDescent="0.25">
      <c r="B49" s="20"/>
      <c r="C49" t="s">
        <v>186</v>
      </c>
      <c r="E49" t="s">
        <v>195</v>
      </c>
      <c r="F49" t="str">
        <f>VLOOKUP($E49,'UR-Short list'!$C$5:$H$385,2,0)</f>
        <v>m3</v>
      </c>
      <c r="G49">
        <f>VLOOKUP($E49,'UR-Short list'!$C$5:$H$385,4,0)</f>
        <v>6.8</v>
      </c>
      <c r="H49">
        <f>VLOOKUP($E49,'UR-Short list'!$C$5:$H$385,5,0)</f>
        <v>9.3000000000000007</v>
      </c>
      <c r="J49" t="s">
        <v>108</v>
      </c>
      <c r="K49" s="108">
        <v>35.67</v>
      </c>
      <c r="L49" s="108">
        <v>49.64</v>
      </c>
      <c r="M49" s="108"/>
      <c r="N49" t="s">
        <v>153</v>
      </c>
      <c r="O49" t="s">
        <v>928</v>
      </c>
      <c r="P49" s="113" t="s">
        <v>938</v>
      </c>
    </row>
    <row r="50" spans="2:16" x14ac:dyDescent="0.25">
      <c r="B50" s="20"/>
      <c r="C50" t="s">
        <v>196</v>
      </c>
      <c r="E50" t="s">
        <v>197</v>
      </c>
      <c r="F50" t="str">
        <f>VLOOKUP($E50,'UR-Short list'!$C$5:$H$385,2,0)</f>
        <v>m3</v>
      </c>
      <c r="G50">
        <f>VLOOKUP($E50,'UR-Short list'!$C$5:$H$385,4,0)</f>
        <v>7.1</v>
      </c>
      <c r="H50">
        <f>VLOOKUP($E50,'UR-Short list'!$C$5:$H$385,5,0)</f>
        <v>11.75</v>
      </c>
      <c r="J50" t="s">
        <v>108</v>
      </c>
      <c r="K50" s="108">
        <v>36.64</v>
      </c>
      <c r="L50" s="108">
        <v>51.61</v>
      </c>
      <c r="M50" s="108"/>
      <c r="N50" t="s">
        <v>153</v>
      </c>
      <c r="O50" t="s">
        <v>928</v>
      </c>
      <c r="P50" s="21" t="s">
        <v>171</v>
      </c>
    </row>
    <row r="51" spans="2:16" x14ac:dyDescent="0.25">
      <c r="B51" s="20"/>
      <c r="C51" t="s">
        <v>172</v>
      </c>
      <c r="E51" t="s">
        <v>198</v>
      </c>
      <c r="F51" t="str">
        <f>VLOOKUP($E51,'UR-Short list'!$C$5:$H$385,2,0)</f>
        <v>m3</v>
      </c>
      <c r="I51">
        <f>VLOOKUP($E51,'UR-Short list'!$C$5:$H$385,6,0)</f>
        <v>18.8</v>
      </c>
      <c r="J51" t="s">
        <v>108</v>
      </c>
      <c r="K51" s="108" t="s">
        <v>77</v>
      </c>
      <c r="L51" s="109"/>
      <c r="M51" s="108"/>
      <c r="P51" s="21" t="s">
        <v>899</v>
      </c>
    </row>
    <row r="52" spans="2:16" x14ac:dyDescent="0.25">
      <c r="B52" s="20" t="s">
        <v>199</v>
      </c>
      <c r="K52" s="108" t="s">
        <v>77</v>
      </c>
      <c r="L52" s="108" t="s">
        <v>77</v>
      </c>
      <c r="M52" s="108" t="s">
        <v>77</v>
      </c>
      <c r="P52" s="21"/>
    </row>
    <row r="53" spans="2:16" ht="30" x14ac:dyDescent="0.25">
      <c r="B53" s="20"/>
      <c r="E53" t="s">
        <v>200</v>
      </c>
      <c r="F53" t="str">
        <f>VLOOKUP($E53,'UR-Short list'!$C$5:$H$385,2,0)</f>
        <v>m</v>
      </c>
      <c r="G53">
        <f>VLOOKUP($E53,'UR-Short list'!$C$5:$H$385,4,0)</f>
        <v>13.55</v>
      </c>
      <c r="H53">
        <f>VLOOKUP($E53,'UR-Short list'!$C$5:$H$385,5,0)</f>
        <v>203</v>
      </c>
      <c r="I53">
        <f>VLOOKUP($E53,'UR-Short list'!$C$5:$H$385,6,0)</f>
        <v>0</v>
      </c>
      <c r="J53" t="s">
        <v>201</v>
      </c>
      <c r="K53" s="108">
        <v>190.86319999999998</v>
      </c>
      <c r="L53" s="108">
        <v>313.0104</v>
      </c>
      <c r="M53" s="108"/>
      <c r="N53" t="s">
        <v>87</v>
      </c>
      <c r="O53" t="s">
        <v>92</v>
      </c>
      <c r="P53" s="113" t="s">
        <v>929</v>
      </c>
    </row>
    <row r="54" spans="2:16" x14ac:dyDescent="0.25">
      <c r="B54" s="20" t="s">
        <v>203</v>
      </c>
      <c r="K54" s="108"/>
      <c r="L54" s="108"/>
      <c r="M54" s="108" t="s">
        <v>77</v>
      </c>
      <c r="P54" s="21"/>
    </row>
    <row r="55" spans="2:16" x14ac:dyDescent="0.25">
      <c r="B55" s="20"/>
      <c r="C55" t="s">
        <v>204</v>
      </c>
      <c r="E55" t="s">
        <v>205</v>
      </c>
      <c r="F55" t="str">
        <f>VLOOKUP($E55,'UR-Short list'!$C$5:$H$385,2,0)</f>
        <v>litre</v>
      </c>
      <c r="G55">
        <f>VLOOKUP($E55,'UR-Short list'!$C$5:$H$385,4,0)</f>
        <v>1.05</v>
      </c>
      <c r="H55">
        <f>VLOOKUP($E55,'UR-Short list'!$C$5:$H$385,5,0)</f>
        <v>1.4</v>
      </c>
      <c r="I55">
        <f>VLOOKUP($E55,'UR-Short list'!$C$5:$H$385,6,0)</f>
        <v>0</v>
      </c>
      <c r="J55" t="s">
        <v>206</v>
      </c>
      <c r="K55" s="108">
        <v>1.57</v>
      </c>
      <c r="L55" s="108">
        <v>1.6459999999999999</v>
      </c>
      <c r="M55" s="108"/>
      <c r="N55" t="s">
        <v>80</v>
      </c>
      <c r="O55" t="s">
        <v>207</v>
      </c>
      <c r="P55" s="21" t="s">
        <v>208</v>
      </c>
    </row>
    <row r="56" spans="2:16" x14ac:dyDescent="0.25">
      <c r="B56" s="20"/>
      <c r="C56" t="s">
        <v>209</v>
      </c>
      <c r="E56" t="s">
        <v>210</v>
      </c>
      <c r="F56" t="str">
        <f>VLOOKUP($E56,'UR-Short list'!$C$5:$H$385,2,0)</f>
        <v>litre</v>
      </c>
      <c r="G56">
        <f>VLOOKUP($E56,'UR-Short list'!$C$5:$H$385,4,0)</f>
        <v>0.99</v>
      </c>
      <c r="H56">
        <f>VLOOKUP($E56,'UR-Short list'!$C$5:$H$385,5,0)</f>
        <v>1.39</v>
      </c>
      <c r="I56">
        <f>VLOOKUP($E56,'UR-Short list'!$C$5:$H$385,6,0)</f>
        <v>0</v>
      </c>
      <c r="J56" t="s">
        <v>206</v>
      </c>
      <c r="K56" s="108">
        <v>1.7890000000000001</v>
      </c>
      <c r="L56" s="108">
        <v>1.857</v>
      </c>
      <c r="M56" s="108"/>
      <c r="N56" t="s">
        <v>80</v>
      </c>
      <c r="O56" t="s">
        <v>207</v>
      </c>
      <c r="P56" s="21" t="s">
        <v>211</v>
      </c>
    </row>
    <row r="57" spans="2:16" x14ac:dyDescent="0.25">
      <c r="B57" s="20"/>
      <c r="C57" t="s">
        <v>212</v>
      </c>
      <c r="E57" t="s">
        <v>213</v>
      </c>
      <c r="F57" t="str">
        <f>VLOOKUP($E57,'UR-Short list'!$C$5:$H$385,2,0)</f>
        <v>%</v>
      </c>
      <c r="G57">
        <f>VLOOKUP($E57,'UR-Short list'!$C$5:$H$385,4,0)</f>
        <v>0.22</v>
      </c>
      <c r="H57">
        <f>VLOOKUP($E57,'UR-Short list'!$C$5:$H$385,5,0)</f>
        <v>0.42</v>
      </c>
      <c r="I57">
        <f>VLOOKUP($E57,'UR-Short list'!$C$5:$H$385,6,0)</f>
        <v>0</v>
      </c>
      <c r="J57" t="s">
        <v>214</v>
      </c>
      <c r="K57" s="108">
        <v>0.8</v>
      </c>
      <c r="L57" s="108"/>
      <c r="M57" s="108"/>
      <c r="N57" t="s">
        <v>161</v>
      </c>
      <c r="O57" t="s">
        <v>161</v>
      </c>
      <c r="P57" s="21"/>
    </row>
    <row r="58" spans="2:16" x14ac:dyDescent="0.25">
      <c r="B58" s="20"/>
      <c r="C58" t="s">
        <v>215</v>
      </c>
      <c r="E58" t="s">
        <v>216</v>
      </c>
      <c r="F58" t="str">
        <f>VLOOKUP($E58,'UR-Short list'!$C$5:$H$385,2,0)</f>
        <v>kW-h</v>
      </c>
      <c r="G58">
        <f>VLOOKUP($E58,'UR-Short list'!$C$5:$H$385,4,0)</f>
        <v>0.17</v>
      </c>
      <c r="H58">
        <f>VLOOKUP($E58,'UR-Short list'!$C$5:$H$385,5,0)</f>
        <v>0.19</v>
      </c>
      <c r="I58">
        <f>VLOOKUP($E58,'UR-Short list'!$C$5:$H$385,6,0)</f>
        <v>0.49</v>
      </c>
      <c r="J58" t="s">
        <v>217</v>
      </c>
      <c r="K58" s="108">
        <v>0.95</v>
      </c>
      <c r="L58" s="108"/>
      <c r="M58" s="108"/>
      <c r="N58" t="s">
        <v>80</v>
      </c>
      <c r="O58" t="s">
        <v>503</v>
      </c>
      <c r="P58" s="21" t="s">
        <v>930</v>
      </c>
    </row>
    <row r="59" spans="2:16" x14ac:dyDescent="0.25">
      <c r="B59" s="20" t="s">
        <v>220</v>
      </c>
      <c r="K59" s="108" t="s">
        <v>77</v>
      </c>
      <c r="L59" s="108" t="s">
        <v>77</v>
      </c>
      <c r="M59" s="108" t="s">
        <v>77</v>
      </c>
      <c r="P59" s="21"/>
    </row>
    <row r="60" spans="2:16" x14ac:dyDescent="0.25">
      <c r="B60" s="20"/>
      <c r="C60" t="s">
        <v>221</v>
      </c>
      <c r="E60" t="s">
        <v>222</v>
      </c>
      <c r="F60" t="str">
        <f>VLOOKUP($E60,'UR-Short list'!$C$5:$H$385,2,0)</f>
        <v>m2</v>
      </c>
      <c r="G60">
        <f>VLOOKUP($E60,'UR-Short list'!$C$5:$H$385,4,0)</f>
        <v>3.44</v>
      </c>
      <c r="J60" t="s">
        <v>86</v>
      </c>
      <c r="K60" s="108">
        <v>1.6</v>
      </c>
      <c r="L60" s="108" t="s">
        <v>77</v>
      </c>
      <c r="M60" s="108"/>
      <c r="N60" t="s">
        <v>125</v>
      </c>
      <c r="O60" t="s">
        <v>125</v>
      </c>
      <c r="P60" s="21" t="s">
        <v>223</v>
      </c>
    </row>
    <row r="61" spans="2:16" x14ac:dyDescent="0.25">
      <c r="B61" s="20"/>
      <c r="C61" t="s">
        <v>224</v>
      </c>
      <c r="E61" t="s">
        <v>225</v>
      </c>
      <c r="F61" t="str">
        <f>VLOOKUP($E61,'UR-Short list'!$C$5:$H$385,2,0)</f>
        <v>m2</v>
      </c>
      <c r="G61">
        <f>VLOOKUP($E61,'UR-Short list'!$C$5:$H$385,4,0)</f>
        <v>5.75</v>
      </c>
      <c r="J61" t="s">
        <v>86</v>
      </c>
      <c r="K61" s="108">
        <v>3.17</v>
      </c>
      <c r="L61" s="108" t="s">
        <v>77</v>
      </c>
      <c r="M61" s="108"/>
      <c r="N61" t="s">
        <v>125</v>
      </c>
      <c r="O61" t="s">
        <v>125</v>
      </c>
      <c r="P61" s="21" t="s">
        <v>223</v>
      </c>
    </row>
    <row r="62" spans="2:16" x14ac:dyDescent="0.25">
      <c r="B62" s="20"/>
      <c r="C62" t="s">
        <v>226</v>
      </c>
      <c r="E62" t="s">
        <v>227</v>
      </c>
      <c r="F62" t="str">
        <f>VLOOKUP($E62,'UR-Short list'!$C$5:$H$385,2,0)</f>
        <v>m2</v>
      </c>
      <c r="G62">
        <f>VLOOKUP($E62,'UR-Short list'!$C$5:$H$385,4,0)</f>
        <v>7.95</v>
      </c>
      <c r="J62" t="s">
        <v>86</v>
      </c>
      <c r="K62" s="108">
        <v>5.2331997060000015</v>
      </c>
      <c r="L62" s="108" t="s">
        <v>77</v>
      </c>
      <c r="M62" s="108"/>
      <c r="N62" t="s">
        <v>125</v>
      </c>
      <c r="O62" t="s">
        <v>125</v>
      </c>
      <c r="P62" s="21" t="s">
        <v>228</v>
      </c>
    </row>
    <row r="63" spans="2:16" x14ac:dyDescent="0.25">
      <c r="B63" s="20"/>
      <c r="C63" t="s">
        <v>229</v>
      </c>
      <c r="E63" t="s">
        <v>230</v>
      </c>
      <c r="F63" t="str">
        <f>VLOOKUP($E63,'UR-Short list'!$C$5:$H$385,2,0)</f>
        <v>m2</v>
      </c>
      <c r="G63">
        <f>VLOOKUP($E63,'UR-Short list'!$C$5:$H$385,4,0)</f>
        <v>20.2</v>
      </c>
      <c r="J63" t="s">
        <v>86</v>
      </c>
      <c r="K63" s="108">
        <v>23.229999999999997</v>
      </c>
      <c r="L63" s="108" t="s">
        <v>77</v>
      </c>
      <c r="M63" s="108"/>
      <c r="N63" t="s">
        <v>231</v>
      </c>
      <c r="O63" t="s">
        <v>232</v>
      </c>
      <c r="P63" s="21"/>
    </row>
    <row r="64" spans="2:16" x14ac:dyDescent="0.25">
      <c r="B64" s="20"/>
      <c r="C64" t="s">
        <v>233</v>
      </c>
      <c r="E64" t="s">
        <v>234</v>
      </c>
      <c r="F64" t="str">
        <f>VLOOKUP($E64,'UR-Short list'!$C$5:$H$385,2,0)</f>
        <v>m2</v>
      </c>
      <c r="G64">
        <f>VLOOKUP($E64,'UR-Short list'!$C$5:$H$385,4,0)</f>
        <v>3.16</v>
      </c>
      <c r="H64">
        <f>VLOOKUP($E64,'UR-Short list'!$C$5:$H$385,5,0)</f>
        <v>14</v>
      </c>
      <c r="J64" t="s">
        <v>86</v>
      </c>
      <c r="K64" s="108">
        <v>6.8864000000000001</v>
      </c>
      <c r="L64" s="108" t="s">
        <v>77</v>
      </c>
      <c r="M64" s="108"/>
      <c r="N64" t="s">
        <v>125</v>
      </c>
      <c r="O64" t="s">
        <v>125</v>
      </c>
      <c r="P64" s="21" t="s">
        <v>235</v>
      </c>
    </row>
    <row r="65" spans="2:16" x14ac:dyDescent="0.25">
      <c r="B65" s="20"/>
      <c r="C65" t="s">
        <v>794</v>
      </c>
      <c r="E65" t="s">
        <v>236</v>
      </c>
      <c r="F65" t="str">
        <f>VLOOKUP($E65,'UR-Short list'!$C$5:$H$385,2,0)</f>
        <v>tonne</v>
      </c>
      <c r="G65">
        <f>VLOOKUP($E65,'UR-Short list'!$C$5:$H$385,4,0)</f>
        <v>308.3</v>
      </c>
      <c r="H65">
        <f>VLOOKUP($E65,'UR-Short list'!$C$5:$H$385,5,0)</f>
        <v>348.5</v>
      </c>
      <c r="J65" t="s">
        <v>237</v>
      </c>
      <c r="K65" s="108">
        <v>380</v>
      </c>
      <c r="L65" s="108" t="s">
        <v>77</v>
      </c>
      <c r="M65" s="108"/>
      <c r="N65" t="s">
        <v>231</v>
      </c>
      <c r="O65" t="s">
        <v>232</v>
      </c>
      <c r="P65" s="21"/>
    </row>
    <row r="66" spans="2:16" x14ac:dyDescent="0.25">
      <c r="B66" s="20" t="s">
        <v>239</v>
      </c>
      <c r="K66" s="108" t="s">
        <v>77</v>
      </c>
      <c r="L66" s="108" t="s">
        <v>77</v>
      </c>
      <c r="M66" s="108" t="s">
        <v>77</v>
      </c>
      <c r="P66" s="21"/>
    </row>
    <row r="67" spans="2:16" ht="17.25" customHeight="1" x14ac:dyDescent="0.25">
      <c r="B67" s="20"/>
      <c r="E67" t="s">
        <v>240</v>
      </c>
      <c r="F67" t="str">
        <f>VLOOKUP($E67,'UR-Short list'!$C$5:$H$385,2,0)</f>
        <v>m3</v>
      </c>
      <c r="G67">
        <f>VLOOKUP($E67,'UR-Short list'!$C$5:$H$385,4,0)</f>
        <v>236.55</v>
      </c>
      <c r="H67">
        <f>VLOOKUP($E67,'UR-Short list'!$C$5:$H$385,5,0)</f>
        <v>286.75</v>
      </c>
      <c r="I67">
        <f>VLOOKUP($E67,'UR-Short list'!$C$5:$H$385,6,0)</f>
        <v>0</v>
      </c>
      <c r="J67" t="s">
        <v>108</v>
      </c>
      <c r="K67" s="108">
        <v>503.88000000000005</v>
      </c>
      <c r="L67" s="108" t="s">
        <v>77</v>
      </c>
      <c r="M67" s="108"/>
      <c r="N67" t="s">
        <v>125</v>
      </c>
      <c r="O67" t="s">
        <v>928</v>
      </c>
      <c r="P67" s="113" t="s">
        <v>942</v>
      </c>
    </row>
    <row r="68" spans="2:16" x14ac:dyDescent="0.25">
      <c r="B68" s="20" t="s">
        <v>242</v>
      </c>
      <c r="K68" s="108" t="s">
        <v>77</v>
      </c>
      <c r="L68" s="108" t="s">
        <v>77</v>
      </c>
      <c r="M68" s="108" t="s">
        <v>77</v>
      </c>
      <c r="P68" s="21"/>
    </row>
    <row r="69" spans="2:16" x14ac:dyDescent="0.25">
      <c r="B69" s="20"/>
      <c r="C69" t="s">
        <v>243</v>
      </c>
      <c r="E69" t="s">
        <v>244</v>
      </c>
      <c r="F69" t="str">
        <f>VLOOKUP($E69,'UR-Short list'!$C$5:$H$385,2,0)</f>
        <v>$/hr</v>
      </c>
      <c r="G69">
        <f>VLOOKUP($E69,'UR-Short list'!$C$5:$H$385,4,0)</f>
        <v>125</v>
      </c>
      <c r="H69">
        <f>VLOOKUP($E69,'UR-Short list'!$C$5:$H$385,5,0)</f>
        <v>152</v>
      </c>
      <c r="J69" t="s">
        <v>245</v>
      </c>
      <c r="K69" s="108">
        <v>170</v>
      </c>
      <c r="L69" s="108" t="s">
        <v>77</v>
      </c>
      <c r="M69" s="108"/>
      <c r="N69" t="s">
        <v>80</v>
      </c>
      <c r="O69" t="s">
        <v>246</v>
      </c>
      <c r="P69" s="21" t="s">
        <v>247</v>
      </c>
    </row>
    <row r="70" spans="2:16" x14ac:dyDescent="0.25">
      <c r="B70" s="20"/>
      <c r="C70" t="s">
        <v>248</v>
      </c>
      <c r="E70" t="s">
        <v>249</v>
      </c>
      <c r="F70" t="str">
        <f>VLOOKUP($E70,'UR-Short list'!$C$5:$H$385,2,0)</f>
        <v>$/hr</v>
      </c>
      <c r="G70">
        <f>VLOOKUP($E70,'UR-Short list'!$C$5:$H$385,4,0)</f>
        <v>52</v>
      </c>
      <c r="H70">
        <f>VLOOKUP($E70,'UR-Short list'!$C$5:$H$385,5,0)</f>
        <v>91.84</v>
      </c>
      <c r="J70" t="s">
        <v>245</v>
      </c>
      <c r="K70" s="108">
        <v>100</v>
      </c>
      <c r="L70" s="108" t="s">
        <v>77</v>
      </c>
      <c r="M70" s="108"/>
      <c r="N70" t="s">
        <v>80</v>
      </c>
      <c r="O70" t="s">
        <v>246</v>
      </c>
      <c r="P70" s="21" t="s">
        <v>247</v>
      </c>
    </row>
    <row r="71" spans="2:16" x14ac:dyDescent="0.25">
      <c r="B71" s="20"/>
      <c r="C71" t="s">
        <v>250</v>
      </c>
      <c r="E71" t="s">
        <v>251</v>
      </c>
      <c r="F71" t="str">
        <f>VLOOKUP($E71,'UR-Short list'!$C$5:$H$385,2,0)</f>
        <v>$/hr</v>
      </c>
      <c r="G71">
        <f>VLOOKUP($E71,'UR-Short list'!$C$5:$H$385,4,0)</f>
        <v>95</v>
      </c>
      <c r="H71">
        <f>VLOOKUP($E71,'UR-Short list'!$C$5:$H$385,5,0)</f>
        <v>220</v>
      </c>
      <c r="J71" t="s">
        <v>245</v>
      </c>
      <c r="K71" s="108">
        <v>185</v>
      </c>
      <c r="L71" s="108" t="s">
        <v>77</v>
      </c>
      <c r="M71" s="108"/>
      <c r="N71" t="s">
        <v>161</v>
      </c>
      <c r="O71" t="s">
        <v>161</v>
      </c>
      <c r="P71" s="21" t="s">
        <v>252</v>
      </c>
    </row>
    <row r="72" spans="2:16" x14ac:dyDescent="0.25">
      <c r="B72" s="20"/>
      <c r="C72" t="s">
        <v>253</v>
      </c>
      <c r="E72" t="s">
        <v>254</v>
      </c>
      <c r="F72" t="str">
        <f>VLOOKUP($E72,'UR-Short list'!$C$5:$H$385,2,0)</f>
        <v>$/hr</v>
      </c>
      <c r="G72">
        <f>VLOOKUP($E72,'UR-Short list'!$C$5:$H$385,4,0)</f>
        <v>74.16</v>
      </c>
      <c r="H72">
        <f>VLOOKUP($E72,'UR-Short list'!$C$5:$H$385,5,0)</f>
        <v>130</v>
      </c>
      <c r="J72" t="s">
        <v>245</v>
      </c>
      <c r="K72" s="108">
        <v>150</v>
      </c>
      <c r="L72" s="108" t="s">
        <v>77</v>
      </c>
      <c r="M72" s="108"/>
      <c r="N72" t="s">
        <v>161</v>
      </c>
      <c r="O72" t="s">
        <v>161</v>
      </c>
      <c r="P72" s="21" t="s">
        <v>252</v>
      </c>
    </row>
    <row r="73" spans="2:16" x14ac:dyDescent="0.25">
      <c r="B73" s="20"/>
      <c r="C73" t="s">
        <v>797</v>
      </c>
      <c r="E73" t="s">
        <v>255</v>
      </c>
      <c r="F73" t="str">
        <f>VLOOKUP($E73,'UR-Short list'!$C$5:$H$385,2,0)</f>
        <v>$/hr</v>
      </c>
      <c r="G73">
        <f>VLOOKUP($E73,'UR-Short list'!$C$5:$H$385,4,0)</f>
        <v>36</v>
      </c>
      <c r="H73">
        <f>VLOOKUP($E73,'UR-Short list'!$C$5:$H$385,5,0)</f>
        <v>0</v>
      </c>
      <c r="J73" t="s">
        <v>245</v>
      </c>
      <c r="K73" s="108">
        <v>100</v>
      </c>
      <c r="L73" s="108" t="s">
        <v>77</v>
      </c>
      <c r="M73" s="108"/>
      <c r="N73" t="s">
        <v>161</v>
      </c>
      <c r="O73" t="s">
        <v>161</v>
      </c>
      <c r="P73" s="21" t="s">
        <v>252</v>
      </c>
    </row>
    <row r="74" spans="2:16" x14ac:dyDescent="0.25">
      <c r="B74" s="20"/>
      <c r="C74" t="s">
        <v>256</v>
      </c>
      <c r="E74" t="s">
        <v>257</v>
      </c>
      <c r="F74" t="str">
        <f>VLOOKUP($E74,'UR-Short list'!$C$5:$H$385,2,0)</f>
        <v>$/hr</v>
      </c>
      <c r="G74">
        <f>VLOOKUP($E74,'UR-Short list'!$C$5:$H$385,4,0)</f>
        <v>74</v>
      </c>
      <c r="H74">
        <f>VLOOKUP($E74,'UR-Short list'!$C$5:$H$385,5,0)</f>
        <v>95</v>
      </c>
      <c r="J74" t="s">
        <v>245</v>
      </c>
      <c r="K74" s="108">
        <v>90</v>
      </c>
      <c r="L74" s="108" t="s">
        <v>77</v>
      </c>
      <c r="M74" s="108"/>
      <c r="N74" t="s">
        <v>80</v>
      </c>
      <c r="O74" t="s">
        <v>246</v>
      </c>
      <c r="P74" s="21" t="s">
        <v>247</v>
      </c>
    </row>
    <row r="75" spans="2:16" x14ac:dyDescent="0.25">
      <c r="B75" s="20"/>
      <c r="C75" t="s">
        <v>258</v>
      </c>
      <c r="E75" t="s">
        <v>259</v>
      </c>
      <c r="F75" t="str">
        <f>VLOOKUP($E75,'UR-Short list'!$C$5:$H$385,2,0)</f>
        <v>$/hr</v>
      </c>
      <c r="G75">
        <f>VLOOKUP($E75,'UR-Short list'!$C$5:$H$385,4,0)</f>
        <v>44</v>
      </c>
      <c r="H75">
        <f>VLOOKUP($E75,'UR-Short list'!$C$5:$H$385,5,0)</f>
        <v>71.790000000000006</v>
      </c>
      <c r="J75" t="s">
        <v>245</v>
      </c>
      <c r="K75" s="108">
        <v>100</v>
      </c>
      <c r="L75" s="108" t="s">
        <v>77</v>
      </c>
      <c r="M75" s="108"/>
      <c r="N75" t="s">
        <v>80</v>
      </c>
      <c r="O75" t="s">
        <v>246</v>
      </c>
      <c r="P75" s="21" t="s">
        <v>247</v>
      </c>
    </row>
    <row r="76" spans="2:16" x14ac:dyDescent="0.25">
      <c r="B76" s="20"/>
      <c r="C76" t="s">
        <v>260</v>
      </c>
      <c r="E76" t="s">
        <v>261</v>
      </c>
      <c r="F76" t="str">
        <f>VLOOKUP($E76,'UR-Short list'!$C$5:$H$385,2,0)</f>
        <v>$/hr</v>
      </c>
      <c r="G76">
        <f>VLOOKUP($E76,'UR-Short list'!$C$5:$H$385,4,0)</f>
        <v>41</v>
      </c>
      <c r="H76">
        <f>VLOOKUP($E76,'UR-Short list'!$C$5:$H$385,5,0)</f>
        <v>49.6</v>
      </c>
      <c r="J76" t="s">
        <v>245</v>
      </c>
      <c r="K76" s="108">
        <v>80</v>
      </c>
      <c r="L76" s="108" t="s">
        <v>77</v>
      </c>
      <c r="M76" s="108"/>
      <c r="N76" t="s">
        <v>80</v>
      </c>
      <c r="O76" t="s">
        <v>246</v>
      </c>
      <c r="P76" s="21" t="s">
        <v>247</v>
      </c>
    </row>
    <row r="77" spans="2:16" x14ac:dyDescent="0.25">
      <c r="B77" s="20"/>
      <c r="C77" t="s">
        <v>262</v>
      </c>
      <c r="E77" t="s">
        <v>263</v>
      </c>
      <c r="F77" t="str">
        <f>VLOOKUP($E77,'UR-Short list'!$C$5:$H$385,2,0)</f>
        <v>$/hr</v>
      </c>
      <c r="G77">
        <f>VLOOKUP($E77,'UR-Short list'!$C$5:$H$385,4,0)</f>
        <v>31</v>
      </c>
      <c r="H77">
        <f>VLOOKUP($E77,'UR-Short list'!$C$5:$H$385,5,0)</f>
        <v>43.98</v>
      </c>
      <c r="J77" t="s">
        <v>245</v>
      </c>
      <c r="K77" s="108">
        <v>70</v>
      </c>
      <c r="L77" s="108" t="s">
        <v>77</v>
      </c>
      <c r="M77" s="108"/>
      <c r="N77" t="s">
        <v>80</v>
      </c>
      <c r="O77" t="s">
        <v>246</v>
      </c>
      <c r="P77" s="21" t="s">
        <v>247</v>
      </c>
    </row>
    <row r="78" spans="2:16" x14ac:dyDescent="0.25">
      <c r="B78" s="20"/>
      <c r="C78" t="s">
        <v>264</v>
      </c>
      <c r="E78" t="s">
        <v>265</v>
      </c>
      <c r="F78" t="str">
        <f>VLOOKUP($E78,'UR-Short list'!$C$5:$H$385,2,0)</f>
        <v>$/hr</v>
      </c>
      <c r="G78">
        <f>VLOOKUP($E78,'UR-Short list'!$C$5:$H$385,4,0)</f>
        <v>41</v>
      </c>
      <c r="H78">
        <f>VLOOKUP($E78,'UR-Short list'!$C$5:$H$385,5,0)</f>
        <v>65</v>
      </c>
      <c r="J78" t="s">
        <v>245</v>
      </c>
      <c r="K78" s="108">
        <v>90</v>
      </c>
      <c r="L78" s="108" t="s">
        <v>77</v>
      </c>
      <c r="M78" s="108"/>
      <c r="N78" t="s">
        <v>80</v>
      </c>
      <c r="O78" t="s">
        <v>246</v>
      </c>
      <c r="P78" s="21" t="s">
        <v>247</v>
      </c>
    </row>
    <row r="79" spans="2:16" x14ac:dyDescent="0.25">
      <c r="B79" s="20"/>
      <c r="C79" t="s">
        <v>266</v>
      </c>
      <c r="E79" t="s">
        <v>267</v>
      </c>
      <c r="F79" t="str">
        <f>VLOOKUP($E79,'UR-Short list'!$C$5:$H$385,2,0)</f>
        <v>$/hr</v>
      </c>
      <c r="G79">
        <f>VLOOKUP($E79,'UR-Short list'!$C$5:$H$385,4,0)</f>
        <v>49</v>
      </c>
      <c r="H79">
        <f>VLOOKUP($E79,'UR-Short list'!$C$5:$H$385,5,0)</f>
        <v>72.849999999999994</v>
      </c>
      <c r="J79" t="s">
        <v>245</v>
      </c>
      <c r="K79" s="108">
        <v>110</v>
      </c>
      <c r="L79" s="108" t="s">
        <v>77</v>
      </c>
      <c r="M79" s="108"/>
      <c r="N79" t="s">
        <v>80</v>
      </c>
      <c r="O79" t="s">
        <v>246</v>
      </c>
      <c r="P79" s="21" t="s">
        <v>247</v>
      </c>
    </row>
    <row r="80" spans="2:16" x14ac:dyDescent="0.25">
      <c r="B80" s="20"/>
      <c r="C80" t="s">
        <v>268</v>
      </c>
      <c r="E80" t="s">
        <v>269</v>
      </c>
      <c r="F80" t="str">
        <f>VLOOKUP($E80,'UR-Short list'!$C$5:$H$385,2,0)</f>
        <v>$/hr</v>
      </c>
      <c r="G80">
        <f>VLOOKUP($E80,'UR-Short list'!$C$5:$H$385,4,0)</f>
        <v>41</v>
      </c>
      <c r="H80">
        <f>VLOOKUP($E80,'UR-Short list'!$C$5:$H$385,5,0)</f>
        <v>59.86</v>
      </c>
      <c r="J80" t="s">
        <v>245</v>
      </c>
      <c r="K80" s="108">
        <v>80</v>
      </c>
      <c r="L80" s="108" t="s">
        <v>77</v>
      </c>
      <c r="M80" s="108"/>
      <c r="N80" t="s">
        <v>80</v>
      </c>
      <c r="O80" t="s">
        <v>246</v>
      </c>
      <c r="P80" s="21" t="s">
        <v>247</v>
      </c>
    </row>
    <row r="81" spans="2:16" x14ac:dyDescent="0.25">
      <c r="B81" s="20"/>
      <c r="C81" t="s">
        <v>270</v>
      </c>
      <c r="E81" t="s">
        <v>271</v>
      </c>
      <c r="F81" t="str">
        <f>VLOOKUP($E81,'UR-Short list'!$C$5:$H$385,2,0)</f>
        <v>$/hr</v>
      </c>
      <c r="G81">
        <f>VLOOKUP($E81,'UR-Short list'!$C$5:$H$385,4,0)</f>
        <v>36</v>
      </c>
      <c r="H81">
        <f>VLOOKUP($E81,'UR-Short list'!$C$5:$H$385,5,0)</f>
        <v>66.97</v>
      </c>
      <c r="J81" t="s">
        <v>245</v>
      </c>
      <c r="K81" s="108">
        <v>100</v>
      </c>
      <c r="L81" s="108" t="s">
        <v>77</v>
      </c>
      <c r="M81" s="108"/>
      <c r="N81" t="s">
        <v>80</v>
      </c>
      <c r="O81" t="s">
        <v>246</v>
      </c>
      <c r="P81" s="21" t="s">
        <v>247</v>
      </c>
    </row>
    <row r="82" spans="2:16" x14ac:dyDescent="0.25">
      <c r="B82" s="20"/>
      <c r="C82" t="s">
        <v>800</v>
      </c>
      <c r="E82" t="s">
        <v>272</v>
      </c>
      <c r="F82" t="str">
        <f>VLOOKUP($E82,'UR-Short list'!$C$5:$H$385,2,0)</f>
        <v>$/hr</v>
      </c>
      <c r="G82">
        <f>VLOOKUP($E82,'UR-Short list'!$C$5:$H$385,4,0)</f>
        <v>38</v>
      </c>
      <c r="H82">
        <f>VLOOKUP($E82,'UR-Short list'!$C$5:$H$385,5,0)</f>
        <v>57.89</v>
      </c>
      <c r="J82" t="s">
        <v>245</v>
      </c>
      <c r="K82" s="108">
        <v>100</v>
      </c>
      <c r="L82" s="108" t="s">
        <v>77</v>
      </c>
      <c r="M82" s="108"/>
      <c r="N82" t="s">
        <v>80</v>
      </c>
      <c r="O82" t="s">
        <v>246</v>
      </c>
      <c r="P82" s="21" t="s">
        <v>247</v>
      </c>
    </row>
    <row r="83" spans="2:16" x14ac:dyDescent="0.25">
      <c r="B83" s="20"/>
      <c r="K83" s="108"/>
      <c r="L83" s="108"/>
      <c r="M83" s="108"/>
      <c r="P83" s="21"/>
    </row>
    <row r="84" spans="2:16" x14ac:dyDescent="0.25">
      <c r="B84" s="20"/>
      <c r="C84" t="s">
        <v>273</v>
      </c>
      <c r="K84" s="108"/>
      <c r="L84" s="108"/>
      <c r="M84" s="108"/>
      <c r="P84" s="21"/>
    </row>
    <row r="85" spans="2:16" x14ac:dyDescent="0.25">
      <c r="B85" s="20"/>
      <c r="C85" t="s">
        <v>274</v>
      </c>
      <c r="E85" t="s">
        <v>275</v>
      </c>
      <c r="F85" t="str">
        <f>VLOOKUP($E85,'UR-Short list'!$C$5:$H$385,2,0)</f>
        <v>$/hr</v>
      </c>
      <c r="G85">
        <f>VLOOKUP($E85,'UR-Short list'!$C$5:$H$385,4,0)</f>
        <v>175</v>
      </c>
      <c r="J85" t="s">
        <v>245</v>
      </c>
      <c r="K85" s="108">
        <v>223</v>
      </c>
      <c r="L85" s="108" t="s">
        <v>77</v>
      </c>
      <c r="M85" s="108" t="s">
        <v>77</v>
      </c>
      <c r="N85" t="s">
        <v>80</v>
      </c>
      <c r="O85" t="s">
        <v>276</v>
      </c>
      <c r="P85" s="21" t="s">
        <v>277</v>
      </c>
    </row>
    <row r="86" spans="2:16" x14ac:dyDescent="0.25">
      <c r="B86" s="20"/>
      <c r="C86" t="s">
        <v>278</v>
      </c>
      <c r="E86" t="s">
        <v>279</v>
      </c>
      <c r="F86" t="str">
        <f>VLOOKUP($E86,'UR-Short list'!$C$5:$H$385,2,0)</f>
        <v>$/hr</v>
      </c>
      <c r="G86">
        <f>VLOOKUP($E86,'UR-Short list'!$C$5:$H$385,4,0)</f>
        <v>315</v>
      </c>
      <c r="J86" t="s">
        <v>245</v>
      </c>
      <c r="K86" s="108">
        <v>326</v>
      </c>
      <c r="L86" s="108" t="s">
        <v>77</v>
      </c>
      <c r="M86" s="108"/>
      <c r="N86" t="s">
        <v>80</v>
      </c>
      <c r="O86" t="s">
        <v>276</v>
      </c>
      <c r="P86" s="21" t="s">
        <v>280</v>
      </c>
    </row>
    <row r="87" spans="2:16" x14ac:dyDescent="0.25">
      <c r="B87" s="20"/>
      <c r="C87" t="s">
        <v>281</v>
      </c>
      <c r="E87" t="s">
        <v>282</v>
      </c>
      <c r="F87" t="str">
        <f>VLOOKUP($E87,'UR-Short list'!$C$5:$H$385,2,0)</f>
        <v>$/hr</v>
      </c>
      <c r="G87">
        <f>VLOOKUP($E87,'UR-Short list'!$C$5:$H$385,4,0)</f>
        <v>190</v>
      </c>
      <c r="J87" t="s">
        <v>245</v>
      </c>
      <c r="K87" s="108">
        <v>227</v>
      </c>
      <c r="L87" s="108" t="s">
        <v>77</v>
      </c>
      <c r="M87" s="108"/>
      <c r="N87" t="s">
        <v>80</v>
      </c>
      <c r="O87" t="s">
        <v>283</v>
      </c>
      <c r="P87" s="21" t="s">
        <v>284</v>
      </c>
    </row>
    <row r="88" spans="2:16" x14ac:dyDescent="0.25">
      <c r="B88" s="20"/>
      <c r="C88" t="s">
        <v>285</v>
      </c>
      <c r="E88" t="s">
        <v>286</v>
      </c>
      <c r="F88" t="str">
        <f>VLOOKUP($E88,'UR-Short list'!$C$5:$H$385,2,0)</f>
        <v>$/hr</v>
      </c>
      <c r="G88">
        <f>VLOOKUP($E88,'UR-Short list'!$C$5:$H$385,4,0)</f>
        <v>420</v>
      </c>
      <c r="J88" t="s">
        <v>245</v>
      </c>
      <c r="K88" s="108">
        <v>459</v>
      </c>
      <c r="L88" s="108" t="s">
        <v>77</v>
      </c>
      <c r="M88" s="108" t="s">
        <v>77</v>
      </c>
      <c r="N88" t="s">
        <v>80</v>
      </c>
      <c r="O88" t="s">
        <v>283</v>
      </c>
      <c r="P88" s="21" t="s">
        <v>287</v>
      </c>
    </row>
    <row r="89" spans="2:16" x14ac:dyDescent="0.25">
      <c r="B89" s="20"/>
      <c r="C89" t="s">
        <v>288</v>
      </c>
      <c r="E89" t="s">
        <v>289</v>
      </c>
      <c r="F89" t="str">
        <f>VLOOKUP($E89,'UR-Short list'!$C$5:$H$385,2,0)</f>
        <v>$/hr</v>
      </c>
      <c r="G89">
        <f>VLOOKUP($E89,'UR-Short list'!$C$5:$H$385,4,0)</f>
        <v>190</v>
      </c>
      <c r="J89" t="s">
        <v>245</v>
      </c>
      <c r="K89" s="108">
        <v>195</v>
      </c>
      <c r="L89" s="108" t="s">
        <v>77</v>
      </c>
      <c r="M89" s="108"/>
      <c r="N89" t="s">
        <v>80</v>
      </c>
      <c r="O89" t="s">
        <v>276</v>
      </c>
      <c r="P89" s="21" t="s">
        <v>290</v>
      </c>
    </row>
    <row r="90" spans="2:16" x14ac:dyDescent="0.25">
      <c r="B90" s="20"/>
      <c r="C90" t="s">
        <v>291</v>
      </c>
      <c r="E90" t="s">
        <v>292</v>
      </c>
      <c r="F90" t="str">
        <f>VLOOKUP($E90,'UR-Short list'!$C$5:$H$385,2,0)</f>
        <v>$/hr</v>
      </c>
      <c r="G90">
        <f>VLOOKUP($E90,'UR-Short list'!$C$5:$H$385,4,0)</f>
        <v>225</v>
      </c>
      <c r="J90" t="s">
        <v>245</v>
      </c>
      <c r="K90" s="108">
        <v>314</v>
      </c>
      <c r="L90" s="108" t="s">
        <v>77</v>
      </c>
      <c r="M90" s="108" t="s">
        <v>77</v>
      </c>
      <c r="N90" t="s">
        <v>80</v>
      </c>
      <c r="O90" t="s">
        <v>276</v>
      </c>
      <c r="P90" s="21" t="s">
        <v>293</v>
      </c>
    </row>
    <row r="91" spans="2:16" x14ac:dyDescent="0.25">
      <c r="B91" s="20"/>
      <c r="C91" t="s">
        <v>294</v>
      </c>
      <c r="E91" t="s">
        <v>295</v>
      </c>
      <c r="F91" t="str">
        <f>VLOOKUP($E91,'UR-Short list'!$C$5:$H$385,2,0)</f>
        <v>$/hr</v>
      </c>
      <c r="G91">
        <f>VLOOKUP($E91,'UR-Short list'!$C$5:$H$385,4,0)</f>
        <v>300</v>
      </c>
      <c r="J91" t="s">
        <v>245</v>
      </c>
      <c r="K91" s="108">
        <v>325</v>
      </c>
      <c r="L91" s="108" t="s">
        <v>77</v>
      </c>
      <c r="M91" s="108"/>
      <c r="N91" t="s">
        <v>80</v>
      </c>
      <c r="O91" t="s">
        <v>276</v>
      </c>
      <c r="P91" s="21" t="s">
        <v>296</v>
      </c>
    </row>
    <row r="92" spans="2:16" x14ac:dyDescent="0.25">
      <c r="B92" s="20"/>
      <c r="C92" t="s">
        <v>297</v>
      </c>
      <c r="E92" t="s">
        <v>298</v>
      </c>
      <c r="F92" t="str">
        <f>VLOOKUP($E92,'UR-Short list'!$C$5:$H$385,2,0)</f>
        <v>$/hr</v>
      </c>
      <c r="G92">
        <f>VLOOKUP($E92,'UR-Short list'!$C$5:$H$385,4,0)</f>
        <v>205</v>
      </c>
      <c r="H92">
        <f>VLOOKUP($E92,'UR-Short list'!$C$5:$H$385,5,0)</f>
        <v>260</v>
      </c>
      <c r="I92" t="str">
        <f>VLOOKUP($E92,'UR-Short list'!$C$5:$H$385,6,0)</f>
        <v/>
      </c>
      <c r="J92" t="s">
        <v>245</v>
      </c>
      <c r="K92" s="108">
        <v>317</v>
      </c>
      <c r="L92" s="108" t="s">
        <v>77</v>
      </c>
      <c r="M92" s="108" t="s">
        <v>77</v>
      </c>
      <c r="N92" t="s">
        <v>80</v>
      </c>
      <c r="O92" t="s">
        <v>299</v>
      </c>
      <c r="P92" s="21" t="s">
        <v>300</v>
      </c>
    </row>
    <row r="93" spans="2:16" x14ac:dyDescent="0.25">
      <c r="B93" s="20"/>
      <c r="C93" t="s">
        <v>301</v>
      </c>
      <c r="E93" t="s">
        <v>302</v>
      </c>
      <c r="F93" t="str">
        <f>VLOOKUP($E93,'UR-Short list'!$C$5:$H$385,2,0)</f>
        <v>$/hr</v>
      </c>
      <c r="G93">
        <f>VLOOKUP($E93,'UR-Short list'!$C$5:$H$385,4,0)</f>
        <v>490</v>
      </c>
      <c r="H93">
        <f>VLOOKUP($E93,'UR-Short list'!$C$5:$H$385,5,0)</f>
        <v>565</v>
      </c>
      <c r="I93" t="str">
        <f>VLOOKUP($E93,'UR-Short list'!$C$5:$H$385,6,0)</f>
        <v/>
      </c>
      <c r="J93" t="s">
        <v>245</v>
      </c>
      <c r="K93" s="108">
        <v>607</v>
      </c>
      <c r="L93" s="108" t="s">
        <v>77</v>
      </c>
      <c r="M93" s="108" t="s">
        <v>77</v>
      </c>
      <c r="N93" t="s">
        <v>80</v>
      </c>
      <c r="O93" t="s">
        <v>299</v>
      </c>
      <c r="P93" s="21" t="s">
        <v>303</v>
      </c>
    </row>
    <row r="94" spans="2:16" x14ac:dyDescent="0.25">
      <c r="B94" s="20"/>
      <c r="C94" t="s">
        <v>304</v>
      </c>
      <c r="E94" t="s">
        <v>305</v>
      </c>
      <c r="F94" t="str">
        <f>VLOOKUP($E94,'UR-Short list'!$C$5:$H$385,2,0)</f>
        <v>$/hr</v>
      </c>
      <c r="G94">
        <f>VLOOKUP($E94,'UR-Short list'!$C$5:$H$385,4,0)</f>
        <v>155</v>
      </c>
      <c r="I94" t="str">
        <f>VLOOKUP($E94,'UR-Short list'!$C$5:$H$385,6,0)</f>
        <v/>
      </c>
      <c r="J94" t="s">
        <v>245</v>
      </c>
      <c r="K94" s="108">
        <v>153</v>
      </c>
      <c r="L94" s="108" t="s">
        <v>77</v>
      </c>
      <c r="M94" s="108" t="s">
        <v>77</v>
      </c>
      <c r="N94" t="s">
        <v>80</v>
      </c>
      <c r="O94" t="s">
        <v>276</v>
      </c>
      <c r="P94" s="21" t="s">
        <v>306</v>
      </c>
    </row>
    <row r="95" spans="2:16" x14ac:dyDescent="0.25">
      <c r="B95" s="20"/>
      <c r="C95" t="s">
        <v>307</v>
      </c>
      <c r="E95" t="s">
        <v>308</v>
      </c>
      <c r="F95" t="str">
        <f>VLOOKUP($E95,'UR-Short list'!$C$5:$H$385,2,0)</f>
        <v>$/hr</v>
      </c>
      <c r="G95">
        <f>VLOOKUP($E95,'UR-Short list'!$C$5:$H$385,4,0)</f>
        <v>170</v>
      </c>
      <c r="I95" t="str">
        <f>VLOOKUP($E95,'UR-Short list'!$C$5:$H$385,6,0)</f>
        <v/>
      </c>
      <c r="J95" t="s">
        <v>245</v>
      </c>
      <c r="K95" s="108">
        <v>298</v>
      </c>
      <c r="L95" s="108" t="s">
        <v>77</v>
      </c>
      <c r="M95" s="108" t="s">
        <v>77</v>
      </c>
      <c r="N95" t="s">
        <v>80</v>
      </c>
      <c r="O95" t="s">
        <v>276</v>
      </c>
      <c r="P95" s="21" t="s">
        <v>309</v>
      </c>
    </row>
    <row r="96" spans="2:16" x14ac:dyDescent="0.25">
      <c r="B96" s="20"/>
      <c r="C96" t="s">
        <v>310</v>
      </c>
      <c r="E96" t="s">
        <v>311</v>
      </c>
      <c r="F96" t="str">
        <f>VLOOKUP($E96,'UR-Short list'!$C$5:$H$385,2,0)</f>
        <v>$/hr</v>
      </c>
      <c r="G96">
        <f>VLOOKUP($E96,'UR-Short list'!$C$5:$H$385,4,0)</f>
        <v>155</v>
      </c>
      <c r="I96" t="str">
        <f>VLOOKUP($E96,'UR-Short list'!$C$5:$H$385,6,0)</f>
        <v/>
      </c>
      <c r="J96" t="s">
        <v>245</v>
      </c>
      <c r="K96" s="108">
        <v>182</v>
      </c>
      <c r="L96" s="108" t="s">
        <v>77</v>
      </c>
      <c r="M96" s="108" t="s">
        <v>77</v>
      </c>
      <c r="N96" t="s">
        <v>80</v>
      </c>
      <c r="O96" t="s">
        <v>283</v>
      </c>
      <c r="P96" s="21" t="s">
        <v>312</v>
      </c>
    </row>
    <row r="97" spans="2:16" x14ac:dyDescent="0.25">
      <c r="B97" s="20"/>
      <c r="C97" t="s">
        <v>313</v>
      </c>
      <c r="E97" t="s">
        <v>314</v>
      </c>
      <c r="F97" t="str">
        <f>VLOOKUP($E97,'UR-Short list'!$C$5:$H$385,2,0)</f>
        <v>$/hr</v>
      </c>
      <c r="G97">
        <f>VLOOKUP($E97,'UR-Short list'!$C$5:$H$385,4,0)</f>
        <v>150</v>
      </c>
      <c r="J97" t="s">
        <v>245</v>
      </c>
      <c r="K97" s="108">
        <v>225</v>
      </c>
      <c r="L97" s="108" t="s">
        <v>77</v>
      </c>
      <c r="M97" s="108"/>
      <c r="N97" t="s">
        <v>80</v>
      </c>
      <c r="O97" t="s">
        <v>276</v>
      </c>
      <c r="P97" s="21" t="s">
        <v>315</v>
      </c>
    </row>
    <row r="98" spans="2:16" x14ac:dyDescent="0.25">
      <c r="B98" s="20"/>
      <c r="C98" t="s">
        <v>316</v>
      </c>
      <c r="E98" t="s">
        <v>317</v>
      </c>
      <c r="F98" t="str">
        <f>VLOOKUP($E98,'UR-Short list'!$C$5:$H$385,2,0)</f>
        <v>$/hr</v>
      </c>
      <c r="G98">
        <f>VLOOKUP($E98,'UR-Short list'!$C$5:$H$385,4,0)</f>
        <v>58</v>
      </c>
      <c r="H98">
        <f>VLOOKUP($E98,'UR-Short list'!$C$5:$H$385,5,0)</f>
        <v>150</v>
      </c>
      <c r="J98" t="s">
        <v>245</v>
      </c>
      <c r="K98" s="108">
        <v>138</v>
      </c>
      <c r="L98" s="108" t="s">
        <v>77</v>
      </c>
      <c r="M98" s="108"/>
      <c r="N98" t="s">
        <v>80</v>
      </c>
      <c r="O98" t="s">
        <v>276</v>
      </c>
      <c r="P98" s="21" t="s">
        <v>318</v>
      </c>
    </row>
    <row r="99" spans="2:16" x14ac:dyDescent="0.25">
      <c r="B99" s="20" t="s">
        <v>319</v>
      </c>
      <c r="K99" s="108" t="s">
        <v>77</v>
      </c>
      <c r="L99" s="108" t="s">
        <v>77</v>
      </c>
      <c r="M99" s="108" t="s">
        <v>77</v>
      </c>
      <c r="P99" s="21"/>
    </row>
    <row r="100" spans="2:16" x14ac:dyDescent="0.25">
      <c r="B100" s="20"/>
      <c r="C100" t="s">
        <v>320</v>
      </c>
      <c r="E100" s="105" t="s">
        <v>321</v>
      </c>
      <c r="G100" s="22">
        <f>VLOOKUP($E100,'UR-Short list'!$C$5:$H$385,4,0)</f>
        <v>3.4</v>
      </c>
      <c r="H100" s="22">
        <f>VLOOKUP($E100,'UR-Short list'!$C$5:$H$385,5,0)</f>
        <v>10.25</v>
      </c>
      <c r="J100" s="104" t="s">
        <v>322</v>
      </c>
      <c r="K100" s="109">
        <v>0.4</v>
      </c>
      <c r="L100" s="109" t="s">
        <v>77</v>
      </c>
      <c r="M100" s="109"/>
      <c r="N100" t="s">
        <v>80</v>
      </c>
      <c r="O100" t="s">
        <v>323</v>
      </c>
      <c r="P100" s="21" t="s">
        <v>933</v>
      </c>
    </row>
    <row r="101" spans="2:16" x14ac:dyDescent="0.25">
      <c r="B101" s="20"/>
      <c r="C101" t="s">
        <v>324</v>
      </c>
      <c r="E101" s="105" t="s">
        <v>907</v>
      </c>
      <c r="G101" s="22" t="e">
        <f>VLOOKUP($E101,'UR-Short list'!$C$5:$H$385,4,0)</f>
        <v>#N/A</v>
      </c>
      <c r="H101" s="22"/>
      <c r="J101" s="104" t="s">
        <v>322</v>
      </c>
      <c r="K101" s="109">
        <v>0.12</v>
      </c>
      <c r="L101" s="109" t="s">
        <v>77</v>
      </c>
      <c r="M101" s="109"/>
      <c r="N101" t="s">
        <v>80</v>
      </c>
      <c r="O101" s="114" t="s">
        <v>326</v>
      </c>
      <c r="P101" s="21"/>
    </row>
    <row r="102" spans="2:16" x14ac:dyDescent="0.25">
      <c r="B102" s="20"/>
      <c r="C102" t="s">
        <v>905</v>
      </c>
      <c r="E102" s="104" t="s">
        <v>908</v>
      </c>
      <c r="G102" s="22"/>
      <c r="H102" s="22"/>
      <c r="J102" s="104" t="s">
        <v>237</v>
      </c>
      <c r="K102" s="109">
        <v>6000</v>
      </c>
      <c r="L102" s="109">
        <v>10000</v>
      </c>
      <c r="M102" s="109"/>
      <c r="N102" t="s">
        <v>934</v>
      </c>
      <c r="O102" t="s">
        <v>416</v>
      </c>
      <c r="P102" s="21"/>
    </row>
    <row r="103" spans="2:16" x14ac:dyDescent="0.25">
      <c r="B103" s="20"/>
      <c r="C103" t="s">
        <v>906</v>
      </c>
      <c r="E103" s="105" t="s">
        <v>325</v>
      </c>
      <c r="G103" s="22"/>
      <c r="H103" s="22"/>
      <c r="J103" s="104" t="s">
        <v>322</v>
      </c>
      <c r="K103" s="109"/>
      <c r="L103" s="109"/>
      <c r="M103" s="109"/>
      <c r="O103" s="114"/>
      <c r="P103" s="21"/>
    </row>
    <row r="104" spans="2:16" x14ac:dyDescent="0.25">
      <c r="B104" s="20" t="s">
        <v>328</v>
      </c>
      <c r="K104" s="108" t="s">
        <v>77</v>
      </c>
      <c r="L104" s="108" t="s">
        <v>77</v>
      </c>
      <c r="M104" s="108" t="s">
        <v>77</v>
      </c>
      <c r="P104" s="21"/>
    </row>
    <row r="105" spans="2:16" x14ac:dyDescent="0.25">
      <c r="B105" s="20"/>
      <c r="C105" t="s">
        <v>320</v>
      </c>
      <c r="E105" t="s">
        <v>329</v>
      </c>
      <c r="F105" t="str">
        <f>VLOOKUP($E105,'UR-Short list'!$C$5:$H$385,2,0)</f>
        <v>each</v>
      </c>
      <c r="G105">
        <f>VLOOKUP($E105,'UR-Short list'!$C$5:$H$385,4,0)</f>
        <v>50000</v>
      </c>
      <c r="J105" t="s">
        <v>145</v>
      </c>
      <c r="K105" s="108">
        <v>100000</v>
      </c>
      <c r="L105" s="108">
        <v>1000000</v>
      </c>
      <c r="M105" s="108"/>
      <c r="N105" t="s">
        <v>934</v>
      </c>
      <c r="O105" t="s">
        <v>934</v>
      </c>
      <c r="P105" s="21"/>
    </row>
    <row r="106" spans="2:16" x14ac:dyDescent="0.25">
      <c r="B106" s="20" t="s">
        <v>330</v>
      </c>
      <c r="K106" s="108"/>
      <c r="L106" s="108" t="s">
        <v>77</v>
      </c>
      <c r="M106" s="108" t="s">
        <v>77</v>
      </c>
      <c r="P106" s="21"/>
    </row>
    <row r="107" spans="2:16" x14ac:dyDescent="0.25">
      <c r="B107" s="20"/>
      <c r="C107" s="106" t="s">
        <v>909</v>
      </c>
      <c r="D107" s="105"/>
      <c r="E107" s="105" t="s">
        <v>910</v>
      </c>
      <c r="F107" s="105" t="s">
        <v>333</v>
      </c>
      <c r="G107" t="e">
        <f>VLOOKUP($E107,'UR-Short list'!$C$5:$H$385,4,0)</f>
        <v>#N/A</v>
      </c>
      <c r="H107" t="e">
        <f>VLOOKUP($E107,'UR-Short list'!$C$5:$H$385,5,0)</f>
        <v>#N/A</v>
      </c>
      <c r="J107" s="105" t="s">
        <v>333</v>
      </c>
      <c r="K107" s="108">
        <v>500</v>
      </c>
      <c r="L107" s="108">
        <v>1500</v>
      </c>
      <c r="M107" s="108"/>
      <c r="N107" t="s">
        <v>80</v>
      </c>
      <c r="O107" t="s">
        <v>334</v>
      </c>
      <c r="P107" s="21" t="s">
        <v>335</v>
      </c>
    </row>
    <row r="108" spans="2:16" x14ac:dyDescent="0.25">
      <c r="B108" s="20"/>
      <c r="C108" s="106" t="s">
        <v>911</v>
      </c>
      <c r="D108" s="105"/>
      <c r="E108" s="105" t="s">
        <v>912</v>
      </c>
      <c r="F108" s="105" t="s">
        <v>333</v>
      </c>
      <c r="J108" s="105" t="s">
        <v>333</v>
      </c>
      <c r="K108" s="110" t="str">
        <f ca="1">IF(ISBLANK(Y108)=TRUE,"",IF(#REF!=2024,Y108,IF(SheetName="Other (enter value below)",Y108*(1+P102),IF(#REF!&gt;_xlfn.AGGREGATE(4,6,INDIRECT("CPI"&amp;SheetName&amp;"!$A:$A"))+1,Y108*VLOOKUP(#REF!-2,INDIRECT("CPI"&amp;SheetName&amp;"!$A:$C"),3,FALSE),Y108*VLOOKUP(#REF!-1,INDIRECT("CPI"&amp;SheetName&amp;"!$A:$C"),3,FALSE)))))</f>
        <v/>
      </c>
      <c r="L108" s="110">
        <v>3000</v>
      </c>
      <c r="M108" s="108"/>
      <c r="N108" t="s">
        <v>934</v>
      </c>
      <c r="O108" t="s">
        <v>334</v>
      </c>
      <c r="P108" s="21"/>
    </row>
    <row r="109" spans="2:16" x14ac:dyDescent="0.25">
      <c r="B109" s="20"/>
      <c r="C109" s="106" t="s">
        <v>913</v>
      </c>
      <c r="D109" s="105"/>
      <c r="E109" s="105" t="s">
        <v>914</v>
      </c>
      <c r="F109" s="105" t="s">
        <v>915</v>
      </c>
      <c r="J109" s="105" t="s">
        <v>915</v>
      </c>
      <c r="K109" s="110">
        <v>1500</v>
      </c>
      <c r="L109" s="110"/>
      <c r="M109" s="108"/>
      <c r="N109" t="s">
        <v>934</v>
      </c>
      <c r="O109" t="s">
        <v>334</v>
      </c>
      <c r="P109" s="21"/>
    </row>
    <row r="110" spans="2:16" x14ac:dyDescent="0.25">
      <c r="B110" s="20"/>
      <c r="C110" s="106" t="s">
        <v>916</v>
      </c>
      <c r="D110" s="105"/>
      <c r="E110" s="105" t="s">
        <v>917</v>
      </c>
      <c r="F110" s="105" t="s">
        <v>915</v>
      </c>
      <c r="J110" s="105" t="s">
        <v>915</v>
      </c>
      <c r="K110" s="110">
        <v>3000</v>
      </c>
      <c r="L110" s="110"/>
      <c r="M110" s="108"/>
      <c r="N110" t="s">
        <v>934</v>
      </c>
      <c r="O110" t="s">
        <v>334</v>
      </c>
      <c r="P110" s="21"/>
    </row>
    <row r="111" spans="2:16" x14ac:dyDescent="0.25">
      <c r="B111" s="20"/>
      <c r="C111" s="106" t="s">
        <v>918</v>
      </c>
      <c r="D111" s="105"/>
      <c r="E111" s="105" t="s">
        <v>919</v>
      </c>
      <c r="F111" s="105" t="s">
        <v>915</v>
      </c>
      <c r="J111" s="105" t="s">
        <v>915</v>
      </c>
      <c r="K111" s="110">
        <v>7000</v>
      </c>
      <c r="L111" s="110"/>
      <c r="M111" s="108"/>
      <c r="N111" t="s">
        <v>934</v>
      </c>
      <c r="O111" t="s">
        <v>334</v>
      </c>
      <c r="P111" s="21"/>
    </row>
    <row r="112" spans="2:16" x14ac:dyDescent="0.25">
      <c r="B112" s="20" t="s">
        <v>336</v>
      </c>
      <c r="K112" s="108" t="s">
        <v>77</v>
      </c>
      <c r="L112" s="108"/>
      <c r="M112" s="108" t="s">
        <v>77</v>
      </c>
      <c r="P112" s="21"/>
    </row>
    <row r="113" spans="2:16" x14ac:dyDescent="0.25">
      <c r="B113" s="20"/>
      <c r="C113" t="s">
        <v>337</v>
      </c>
      <c r="E113" t="s">
        <v>338</v>
      </c>
      <c r="F113" t="str">
        <f>VLOOKUP($E113,'UR-Short list'!$C$5:$H$385,2,0)</f>
        <v>litre</v>
      </c>
      <c r="G113">
        <f>VLOOKUP($E113,'UR-Short list'!$C$5:$H$385,4,0)</f>
        <v>0.43</v>
      </c>
      <c r="H113">
        <f>VLOOKUP($E113,'UR-Short list'!$C$5:$H$385,5,0)</f>
        <v>1.2</v>
      </c>
      <c r="I113">
        <f>VLOOKUP($E113,'UR-Short list'!$C$5:$H$385,6,0)</f>
        <v>0</v>
      </c>
      <c r="J113" t="s">
        <v>206</v>
      </c>
      <c r="K113" s="108">
        <v>0.94</v>
      </c>
      <c r="L113" s="108" t="s">
        <v>77</v>
      </c>
      <c r="M113" s="108"/>
      <c r="N113" t="s">
        <v>231</v>
      </c>
      <c r="O113" t="s">
        <v>232</v>
      </c>
      <c r="P113" s="21"/>
    </row>
    <row r="114" spans="2:16" x14ac:dyDescent="0.25">
      <c r="B114" s="20" t="s">
        <v>339</v>
      </c>
      <c r="K114" s="108"/>
      <c r="L114" s="108"/>
      <c r="M114" s="108"/>
      <c r="P114" s="21"/>
    </row>
    <row r="115" spans="2:16" x14ac:dyDescent="0.25">
      <c r="B115" s="20"/>
      <c r="C115" t="s">
        <v>340</v>
      </c>
      <c r="E115" t="s">
        <v>341</v>
      </c>
      <c r="F115" t="str">
        <f>VLOOKUP($E115,'UR-Short list'!$C$5:$H$385,2,0)</f>
        <v>litre</v>
      </c>
      <c r="G115">
        <f>VLOOKUP($E115,'UR-Short list'!$C$5:$H$385,4,0)</f>
        <v>40.200000000000003</v>
      </c>
      <c r="H115">
        <f>VLOOKUP($E115,'UR-Short list'!$C$5:$H$385,5,0)</f>
        <v>46.9</v>
      </c>
      <c r="I115">
        <f>VLOOKUP($E115,'UR-Short list'!$C$5:$H$385,6,0)</f>
        <v>0</v>
      </c>
      <c r="J115" t="s">
        <v>206</v>
      </c>
      <c r="K115" s="108">
        <v>50</v>
      </c>
      <c r="L115" s="108" t="s">
        <v>77</v>
      </c>
      <c r="M115" s="108"/>
      <c r="N115" t="s">
        <v>231</v>
      </c>
      <c r="O115" t="s">
        <v>232</v>
      </c>
      <c r="P115" s="21"/>
    </row>
    <row r="116" spans="2:16" x14ac:dyDescent="0.25">
      <c r="B116" s="20" t="s">
        <v>342</v>
      </c>
      <c r="K116" s="108" t="s">
        <v>77</v>
      </c>
      <c r="L116" s="108" t="s">
        <v>77</v>
      </c>
      <c r="M116" s="108" t="s">
        <v>77</v>
      </c>
      <c r="P116" s="21"/>
    </row>
    <row r="117" spans="2:16" x14ac:dyDescent="0.25">
      <c r="B117" s="20"/>
      <c r="C117" t="s">
        <v>343</v>
      </c>
      <c r="E117" t="s">
        <v>344</v>
      </c>
      <c r="F117" t="str">
        <f>VLOOKUP($E117,'UR-Short list'!$C$5:$H$385,2,0)</f>
        <v>m</v>
      </c>
      <c r="G117">
        <f>VLOOKUP($E117,'UR-Short list'!$C$5:$H$385,4,0)</f>
        <v>1</v>
      </c>
      <c r="H117">
        <f>VLOOKUP($E117,'UR-Short list'!$C$5:$H$385,5,0)</f>
        <v>24</v>
      </c>
      <c r="I117">
        <f>VLOOKUP($E117,'UR-Short list'!$C$5:$H$385,6,0)</f>
        <v>0</v>
      </c>
      <c r="J117" t="s">
        <v>201</v>
      </c>
      <c r="K117" s="108">
        <v>62</v>
      </c>
      <c r="L117" s="108" t="s">
        <v>77</v>
      </c>
      <c r="M117" s="108"/>
      <c r="N117" t="s">
        <v>87</v>
      </c>
      <c r="O117" t="s">
        <v>92</v>
      </c>
      <c r="P117" s="21" t="s">
        <v>345</v>
      </c>
    </row>
    <row r="118" spans="2:16" x14ac:dyDescent="0.25">
      <c r="B118" s="20"/>
      <c r="C118" t="s">
        <v>346</v>
      </c>
      <c r="E118" t="s">
        <v>347</v>
      </c>
      <c r="F118" s="99" t="s">
        <v>897</v>
      </c>
      <c r="G118" s="99"/>
      <c r="H118" s="99"/>
      <c r="I118" s="99"/>
      <c r="J118" t="s">
        <v>201</v>
      </c>
      <c r="K118" s="108">
        <v>15</v>
      </c>
      <c r="L118" s="108">
        <v>21</v>
      </c>
      <c r="M118" s="108"/>
      <c r="N118" t="s">
        <v>348</v>
      </c>
      <c r="O118" t="s">
        <v>348</v>
      </c>
      <c r="P118" s="21" t="s">
        <v>349</v>
      </c>
    </row>
    <row r="119" spans="2:16" x14ac:dyDescent="0.25">
      <c r="B119" s="20"/>
      <c r="C119" t="s">
        <v>350</v>
      </c>
      <c r="E119" t="s">
        <v>351</v>
      </c>
      <c r="F119" s="99"/>
      <c r="G119" s="99"/>
      <c r="H119" s="99"/>
      <c r="I119" s="99"/>
      <c r="J119" t="s">
        <v>201</v>
      </c>
      <c r="K119" s="108">
        <v>248</v>
      </c>
      <c r="L119" s="108">
        <v>282</v>
      </c>
      <c r="M119" s="108"/>
      <c r="N119" t="s">
        <v>125</v>
      </c>
      <c r="O119" t="s">
        <v>125</v>
      </c>
      <c r="P119" s="21" t="s">
        <v>353</v>
      </c>
    </row>
    <row r="120" spans="2:16" x14ac:dyDescent="0.25">
      <c r="B120" s="20"/>
      <c r="C120" t="s">
        <v>354</v>
      </c>
      <c r="E120" t="s">
        <v>355</v>
      </c>
      <c r="F120" s="99"/>
      <c r="G120" s="99"/>
      <c r="H120" s="99"/>
      <c r="I120" s="99"/>
      <c r="J120" t="s">
        <v>201</v>
      </c>
      <c r="K120" s="108">
        <v>32</v>
      </c>
      <c r="L120" s="108">
        <v>45</v>
      </c>
      <c r="M120" s="108"/>
      <c r="O120" t="s">
        <v>348</v>
      </c>
      <c r="P120" s="21" t="s">
        <v>349</v>
      </c>
    </row>
    <row r="121" spans="2:16" x14ac:dyDescent="0.25">
      <c r="B121" s="20"/>
      <c r="C121" t="s">
        <v>356</v>
      </c>
      <c r="E121" t="s">
        <v>357</v>
      </c>
      <c r="F121" s="99"/>
      <c r="G121" s="99"/>
      <c r="H121" s="99"/>
      <c r="I121" s="99"/>
      <c r="J121" t="s">
        <v>201</v>
      </c>
      <c r="K121" s="108">
        <v>299</v>
      </c>
      <c r="L121" s="108">
        <v>316</v>
      </c>
      <c r="M121" s="108"/>
      <c r="N121" t="s">
        <v>125</v>
      </c>
      <c r="O121" t="s">
        <v>125</v>
      </c>
      <c r="P121" s="21" t="s">
        <v>353</v>
      </c>
    </row>
    <row r="122" spans="2:16" x14ac:dyDescent="0.25">
      <c r="B122" s="20" t="s">
        <v>358</v>
      </c>
      <c r="K122" s="108" t="s">
        <v>77</v>
      </c>
      <c r="L122" s="108" t="s">
        <v>77</v>
      </c>
      <c r="M122" s="108" t="s">
        <v>77</v>
      </c>
      <c r="P122" s="21"/>
    </row>
    <row r="123" spans="2:16" x14ac:dyDescent="0.25">
      <c r="B123" s="20"/>
      <c r="C123" t="s">
        <v>359</v>
      </c>
      <c r="E123" t="s">
        <v>360</v>
      </c>
      <c r="F123" s="99" t="s">
        <v>897</v>
      </c>
      <c r="G123" s="99"/>
      <c r="H123" s="99"/>
      <c r="I123" s="99"/>
      <c r="J123" t="s">
        <v>201</v>
      </c>
      <c r="K123" s="108">
        <v>71</v>
      </c>
      <c r="L123" s="108" t="s">
        <v>77</v>
      </c>
      <c r="M123" s="108"/>
      <c r="N123" t="s">
        <v>87</v>
      </c>
      <c r="O123" t="s">
        <v>92</v>
      </c>
      <c r="P123" s="21" t="s">
        <v>345</v>
      </c>
    </row>
    <row r="124" spans="2:16" x14ac:dyDescent="0.25">
      <c r="B124" s="20"/>
      <c r="C124" t="s">
        <v>361</v>
      </c>
      <c r="E124" t="s">
        <v>362</v>
      </c>
      <c r="F124" s="99"/>
      <c r="G124" s="99"/>
      <c r="H124" s="99"/>
      <c r="I124" s="99"/>
      <c r="J124" t="s">
        <v>201</v>
      </c>
      <c r="K124" s="108">
        <v>90</v>
      </c>
      <c r="L124" s="108" t="s">
        <v>77</v>
      </c>
      <c r="M124" s="108"/>
      <c r="N124" t="s">
        <v>87</v>
      </c>
      <c r="O124" t="s">
        <v>92</v>
      </c>
      <c r="P124" s="21" t="s">
        <v>345</v>
      </c>
    </row>
    <row r="125" spans="2:16" x14ac:dyDescent="0.25">
      <c r="B125" s="20"/>
      <c r="C125" t="s">
        <v>363</v>
      </c>
      <c r="E125" t="s">
        <v>364</v>
      </c>
      <c r="F125" s="99"/>
      <c r="G125" s="99"/>
      <c r="H125" s="99"/>
      <c r="I125" s="99"/>
      <c r="J125" t="s">
        <v>201</v>
      </c>
      <c r="K125" s="108">
        <v>59</v>
      </c>
      <c r="L125" s="108">
        <v>80</v>
      </c>
      <c r="M125" s="108"/>
      <c r="N125" t="s">
        <v>348</v>
      </c>
      <c r="O125" t="s">
        <v>348</v>
      </c>
      <c r="P125" s="21" t="s">
        <v>345</v>
      </c>
    </row>
    <row r="126" spans="2:16" x14ac:dyDescent="0.25">
      <c r="B126" s="20"/>
      <c r="C126" t="s">
        <v>365</v>
      </c>
      <c r="E126" t="s">
        <v>366</v>
      </c>
      <c r="F126" s="99"/>
      <c r="G126" s="99"/>
      <c r="H126" s="99"/>
      <c r="I126" s="99"/>
      <c r="J126" t="s">
        <v>201</v>
      </c>
      <c r="K126" s="108">
        <v>340</v>
      </c>
      <c r="L126" s="108">
        <v>357</v>
      </c>
      <c r="M126" s="108"/>
      <c r="N126" t="s">
        <v>125</v>
      </c>
      <c r="O126" t="s">
        <v>125</v>
      </c>
      <c r="P126" s="21" t="s">
        <v>349</v>
      </c>
    </row>
    <row r="127" spans="2:16" x14ac:dyDescent="0.25">
      <c r="B127" s="20"/>
      <c r="C127" t="s">
        <v>367</v>
      </c>
      <c r="E127" t="s">
        <v>368</v>
      </c>
      <c r="F127" s="99"/>
      <c r="G127" s="99"/>
      <c r="H127" s="99"/>
      <c r="I127" s="99"/>
      <c r="J127" t="s">
        <v>201</v>
      </c>
      <c r="K127" s="108">
        <v>101</v>
      </c>
      <c r="L127" s="108">
        <v>136</v>
      </c>
      <c r="M127" s="108"/>
      <c r="N127" t="s">
        <v>348</v>
      </c>
      <c r="O127" t="s">
        <v>348</v>
      </c>
      <c r="P127" s="21" t="s">
        <v>345</v>
      </c>
    </row>
    <row r="128" spans="2:16" x14ac:dyDescent="0.25">
      <c r="B128" s="20"/>
      <c r="C128" t="s">
        <v>369</v>
      </c>
      <c r="E128" t="s">
        <v>370</v>
      </c>
      <c r="F128" s="99"/>
      <c r="G128" s="99"/>
      <c r="H128" s="99"/>
      <c r="I128" s="99"/>
      <c r="J128" t="s">
        <v>201</v>
      </c>
      <c r="K128" s="108">
        <v>350</v>
      </c>
      <c r="L128" s="108">
        <v>363</v>
      </c>
      <c r="M128" s="108"/>
      <c r="N128" t="s">
        <v>125</v>
      </c>
      <c r="O128" t="s">
        <v>125</v>
      </c>
      <c r="P128" s="21" t="s">
        <v>349</v>
      </c>
    </row>
    <row r="129" spans="2:16" x14ac:dyDescent="0.25">
      <c r="B129" s="20"/>
      <c r="C129" t="s">
        <v>371</v>
      </c>
      <c r="E129" t="s">
        <v>372</v>
      </c>
      <c r="F129" s="99"/>
      <c r="G129" s="99"/>
      <c r="H129" s="99"/>
      <c r="I129" s="99"/>
      <c r="J129" t="s">
        <v>201</v>
      </c>
      <c r="K129" s="108">
        <v>140</v>
      </c>
      <c r="L129" s="108">
        <v>187</v>
      </c>
      <c r="M129" s="108"/>
      <c r="N129" t="s">
        <v>348</v>
      </c>
      <c r="O129" t="s">
        <v>348</v>
      </c>
      <c r="P129" s="21" t="s">
        <v>345</v>
      </c>
    </row>
    <row r="130" spans="2:16" x14ac:dyDescent="0.25">
      <c r="B130" s="20"/>
      <c r="C130" t="s">
        <v>373</v>
      </c>
      <c r="E130" t="s">
        <v>374</v>
      </c>
      <c r="F130" s="99"/>
      <c r="G130" s="99"/>
      <c r="H130" s="99"/>
      <c r="I130" s="99"/>
      <c r="J130" t="s">
        <v>201</v>
      </c>
      <c r="K130" s="108">
        <v>442</v>
      </c>
      <c r="L130" s="108">
        <v>485</v>
      </c>
      <c r="M130" s="108"/>
      <c r="N130" t="s">
        <v>125</v>
      </c>
      <c r="O130" t="s">
        <v>125</v>
      </c>
      <c r="P130" s="21" t="s">
        <v>349</v>
      </c>
    </row>
    <row r="131" spans="2:16" x14ac:dyDescent="0.25">
      <c r="B131" s="20" t="s">
        <v>375</v>
      </c>
      <c r="K131" s="108" t="s">
        <v>77</v>
      </c>
      <c r="L131" s="108" t="s">
        <v>77</v>
      </c>
      <c r="M131" s="108" t="s">
        <v>77</v>
      </c>
      <c r="P131" s="21"/>
    </row>
    <row r="132" spans="2:16" x14ac:dyDescent="0.25">
      <c r="B132" s="20"/>
      <c r="C132" t="s">
        <v>343</v>
      </c>
      <c r="E132" t="s">
        <v>376</v>
      </c>
      <c r="F132" t="str">
        <f>VLOOKUP($E132,'UR-Short list'!$C$5:$H$385,2,0)</f>
        <v>m</v>
      </c>
      <c r="G132">
        <f>VLOOKUP($E132,'UR-Short list'!$C$5:$H$385,4,0)</f>
        <v>25.5</v>
      </c>
      <c r="J132" t="s">
        <v>201</v>
      </c>
      <c r="K132" s="108">
        <v>40</v>
      </c>
      <c r="L132" s="108" t="s">
        <v>77</v>
      </c>
      <c r="M132" s="108"/>
      <c r="N132" t="s">
        <v>125</v>
      </c>
      <c r="O132" t="s">
        <v>125</v>
      </c>
      <c r="P132" s="21" t="s">
        <v>377</v>
      </c>
    </row>
    <row r="133" spans="2:16" x14ac:dyDescent="0.25">
      <c r="B133" s="20" t="s">
        <v>378</v>
      </c>
      <c r="K133" s="108"/>
      <c r="L133" s="108" t="s">
        <v>77</v>
      </c>
      <c r="M133" s="108" t="s">
        <v>77</v>
      </c>
      <c r="P133" s="21"/>
    </row>
    <row r="134" spans="2:16" x14ac:dyDescent="0.25">
      <c r="B134" s="20"/>
      <c r="C134" t="s">
        <v>340</v>
      </c>
      <c r="E134" t="s">
        <v>379</v>
      </c>
      <c r="F134" t="str">
        <f>VLOOKUP($E134,'UR-Short list'!$C$5:$H$385,2,0)</f>
        <v>kg</v>
      </c>
      <c r="G134">
        <f>VLOOKUP($E134,'UR-Short list'!$C$5:$H$385,4,0)</f>
        <v>0.45</v>
      </c>
      <c r="H134">
        <f>VLOOKUP($E134,'UR-Short list'!$C$5:$H$385,5,0)</f>
        <v>2.5</v>
      </c>
      <c r="J134" t="s">
        <v>140</v>
      </c>
      <c r="K134" s="108">
        <v>1.7</v>
      </c>
      <c r="L134" s="108" t="s">
        <v>77</v>
      </c>
      <c r="M134" s="108"/>
      <c r="N134" t="s">
        <v>231</v>
      </c>
      <c r="O134" t="s">
        <v>232</v>
      </c>
      <c r="P134" s="21"/>
    </row>
    <row r="135" spans="2:16" x14ac:dyDescent="0.25">
      <c r="B135" s="20" t="s">
        <v>380</v>
      </c>
      <c r="K135" s="108" t="s">
        <v>77</v>
      </c>
      <c r="L135" s="108" t="s">
        <v>77</v>
      </c>
      <c r="M135" s="108" t="s">
        <v>77</v>
      </c>
      <c r="P135" s="21"/>
    </row>
    <row r="136" spans="2:16" ht="30.75" customHeight="1" x14ac:dyDescent="0.25">
      <c r="B136" s="20"/>
      <c r="C136" s="121" t="s">
        <v>381</v>
      </c>
      <c r="E136" t="s">
        <v>382</v>
      </c>
      <c r="F136" s="99" t="s">
        <v>900</v>
      </c>
      <c r="G136" s="99"/>
      <c r="H136" s="99"/>
      <c r="I136" s="99"/>
      <c r="J136" t="s">
        <v>145</v>
      </c>
      <c r="K136" s="108">
        <v>32700</v>
      </c>
      <c r="L136" s="108">
        <v>64000</v>
      </c>
      <c r="M136" s="108"/>
      <c r="N136" t="s">
        <v>80</v>
      </c>
      <c r="O136" t="s">
        <v>88</v>
      </c>
      <c r="P136" s="21" t="s">
        <v>383</v>
      </c>
    </row>
    <row r="137" spans="2:16" ht="30.75" customHeight="1" x14ac:dyDescent="0.25">
      <c r="B137" s="20"/>
      <c r="C137" s="121" t="s">
        <v>384</v>
      </c>
      <c r="E137" t="s">
        <v>385</v>
      </c>
      <c r="F137" s="99"/>
      <c r="G137" s="99"/>
      <c r="H137" s="99"/>
      <c r="I137" s="99"/>
      <c r="J137" t="s">
        <v>145</v>
      </c>
      <c r="K137" s="108">
        <v>25000</v>
      </c>
      <c r="L137" s="108">
        <v>131000</v>
      </c>
      <c r="M137" s="108"/>
      <c r="N137" t="s">
        <v>80</v>
      </c>
      <c r="O137" t="s">
        <v>88</v>
      </c>
      <c r="P137" s="21" t="s">
        <v>383</v>
      </c>
    </row>
    <row r="138" spans="2:16" ht="30.75" customHeight="1" x14ac:dyDescent="0.25">
      <c r="B138" s="20"/>
      <c r="C138" s="121" t="s">
        <v>386</v>
      </c>
      <c r="E138" t="s">
        <v>387</v>
      </c>
      <c r="F138" s="99"/>
      <c r="G138" s="99"/>
      <c r="H138" s="99"/>
      <c r="I138" s="99"/>
      <c r="J138" t="s">
        <v>145</v>
      </c>
      <c r="K138" s="108">
        <v>82000</v>
      </c>
      <c r="L138" s="108">
        <v>138000</v>
      </c>
      <c r="M138" s="108"/>
      <c r="N138" t="s">
        <v>80</v>
      </c>
      <c r="O138" t="s">
        <v>88</v>
      </c>
      <c r="P138" s="21" t="s">
        <v>383</v>
      </c>
    </row>
    <row r="139" spans="2:16" ht="30.75" customHeight="1" x14ac:dyDescent="0.25">
      <c r="B139" s="20"/>
      <c r="C139" s="121" t="s">
        <v>388</v>
      </c>
      <c r="E139" t="s">
        <v>389</v>
      </c>
      <c r="F139" s="99"/>
      <c r="G139" s="99"/>
      <c r="H139" s="99"/>
      <c r="I139" s="99"/>
      <c r="J139" t="s">
        <v>145</v>
      </c>
      <c r="K139" s="108">
        <v>99000</v>
      </c>
      <c r="L139" s="108">
        <v>263000</v>
      </c>
      <c r="M139" s="108"/>
      <c r="N139" t="s">
        <v>80</v>
      </c>
      <c r="O139" t="s">
        <v>88</v>
      </c>
      <c r="P139" s="21" t="s">
        <v>383</v>
      </c>
    </row>
    <row r="140" spans="2:16" ht="30.75" customHeight="1" x14ac:dyDescent="0.25">
      <c r="B140" s="20"/>
      <c r="C140" s="121" t="s">
        <v>390</v>
      </c>
      <c r="E140" t="s">
        <v>391</v>
      </c>
      <c r="F140" s="99"/>
      <c r="G140" s="99"/>
      <c r="H140" s="99"/>
      <c r="I140" s="99"/>
      <c r="J140" t="s">
        <v>145</v>
      </c>
      <c r="K140" s="108">
        <v>158700</v>
      </c>
      <c r="L140" s="108">
        <v>366000</v>
      </c>
      <c r="M140" s="108"/>
      <c r="N140" t="s">
        <v>80</v>
      </c>
      <c r="O140" t="s">
        <v>88</v>
      </c>
      <c r="P140" s="21" t="s">
        <v>383</v>
      </c>
    </row>
    <row r="141" spans="2:16" ht="30.75" customHeight="1" x14ac:dyDescent="0.25">
      <c r="B141" s="20"/>
      <c r="C141" s="121" t="s">
        <v>392</v>
      </c>
      <c r="E141" t="s">
        <v>393</v>
      </c>
      <c r="F141" s="99"/>
      <c r="G141" s="99"/>
      <c r="H141" s="99"/>
      <c r="I141" s="99"/>
      <c r="J141" t="s">
        <v>145</v>
      </c>
      <c r="K141" s="108">
        <v>59000</v>
      </c>
      <c r="L141" s="108">
        <v>224000</v>
      </c>
      <c r="M141" s="108"/>
      <c r="N141" t="s">
        <v>80</v>
      </c>
      <c r="O141" t="s">
        <v>88</v>
      </c>
      <c r="P141" s="21" t="s">
        <v>383</v>
      </c>
    </row>
    <row r="142" spans="2:16" ht="30.75" customHeight="1" x14ac:dyDescent="0.25">
      <c r="B142" s="20"/>
      <c r="C142" s="121" t="s">
        <v>394</v>
      </c>
      <c r="E142" t="s">
        <v>395</v>
      </c>
      <c r="F142" s="99"/>
      <c r="G142" s="99"/>
      <c r="H142" s="99"/>
      <c r="I142" s="99"/>
      <c r="J142" t="s">
        <v>145</v>
      </c>
      <c r="K142" s="108">
        <v>182000</v>
      </c>
      <c r="L142" s="108">
        <v>341000</v>
      </c>
      <c r="M142" s="108"/>
      <c r="N142" t="s">
        <v>80</v>
      </c>
      <c r="O142" t="s">
        <v>88</v>
      </c>
      <c r="P142" s="21" t="s">
        <v>383</v>
      </c>
    </row>
    <row r="143" spans="2:16" x14ac:dyDescent="0.25">
      <c r="B143" s="20"/>
      <c r="C143" t="s">
        <v>396</v>
      </c>
      <c r="E143" t="s">
        <v>397</v>
      </c>
      <c r="F143" t="str">
        <f>VLOOKUP($E143,'UR-Short list'!$C$5:$H$385,2,0)</f>
        <v>%</v>
      </c>
      <c r="G143">
        <f>VLOOKUP($E143,'UR-Short list'!$C$5:$H$385,4,0)</f>
        <v>2500</v>
      </c>
      <c r="J143" t="s">
        <v>398</v>
      </c>
      <c r="K143" s="112">
        <v>0.09</v>
      </c>
      <c r="L143" s="112">
        <v>0.13</v>
      </c>
      <c r="M143" s="108"/>
      <c r="N143" t="s">
        <v>125</v>
      </c>
      <c r="O143" t="s">
        <v>125</v>
      </c>
      <c r="P143" s="21" t="s">
        <v>399</v>
      </c>
    </row>
    <row r="144" spans="2:16" x14ac:dyDescent="0.25">
      <c r="B144" s="20"/>
      <c r="C144" t="s">
        <v>400</v>
      </c>
      <c r="E144" t="s">
        <v>401</v>
      </c>
      <c r="F144" t="str">
        <f>VLOOKUP($E144,'UR-Short list'!$C$5:$H$385,2,0)</f>
        <v>kw-h</v>
      </c>
      <c r="G144">
        <f>VLOOKUP($E144,'UR-Short list'!$C$5:$H$385,4,0)</f>
        <v>0.12</v>
      </c>
      <c r="J144" t="s">
        <v>402</v>
      </c>
      <c r="K144" s="108">
        <v>0.95</v>
      </c>
      <c r="L144" s="108" t="s">
        <v>77</v>
      </c>
      <c r="M144" s="108"/>
      <c r="N144" t="s">
        <v>161</v>
      </c>
      <c r="O144" t="s">
        <v>161</v>
      </c>
      <c r="P144" s="21" t="s">
        <v>403</v>
      </c>
    </row>
    <row r="145" spans="2:16" x14ac:dyDescent="0.25">
      <c r="B145" s="20"/>
      <c r="C145" t="s">
        <v>404</v>
      </c>
      <c r="E145" t="s">
        <v>405</v>
      </c>
      <c r="F145" t="str">
        <f>VLOOKUP($E145,'UR-Short list'!$C$5:$H$385,2,0)</f>
        <v>allow</v>
      </c>
      <c r="G145">
        <f>VLOOKUP($E145,'UR-Short list'!$C$5:$H$385,4,0)</f>
        <v>25000</v>
      </c>
      <c r="J145" t="s">
        <v>406</v>
      </c>
      <c r="K145" s="108">
        <v>25000</v>
      </c>
      <c r="L145" s="108"/>
      <c r="M145" s="108"/>
      <c r="N145" t="s">
        <v>161</v>
      </c>
      <c r="O145" t="s">
        <v>161</v>
      </c>
      <c r="P145" s="21" t="s">
        <v>407</v>
      </c>
    </row>
    <row r="146" spans="2:16" x14ac:dyDescent="0.25">
      <c r="B146" s="20" t="s">
        <v>886</v>
      </c>
      <c r="K146" s="108" t="s">
        <v>77</v>
      </c>
      <c r="L146" s="108" t="s">
        <v>77</v>
      </c>
      <c r="M146" s="108" t="s">
        <v>77</v>
      </c>
      <c r="P146" s="21"/>
    </row>
    <row r="147" spans="2:16" x14ac:dyDescent="0.25">
      <c r="B147" s="20"/>
      <c r="E147" t="s">
        <v>408</v>
      </c>
      <c r="F147" t="str">
        <f>VLOOKUP($E147,'UR-Short list'!$C$5:$H$385,2,0)</f>
        <v>m3</v>
      </c>
      <c r="G147">
        <f>VLOOKUP($E147,'UR-Short list'!$C$5:$H$385,4,0)</f>
        <v>85</v>
      </c>
      <c r="H147">
        <f>VLOOKUP($E147,'UR-Short list'!$C$5:$H$385,5,0)</f>
        <v>300</v>
      </c>
      <c r="J147" t="s">
        <v>108</v>
      </c>
      <c r="K147" s="108">
        <v>120</v>
      </c>
      <c r="L147" s="108" t="s">
        <v>77</v>
      </c>
      <c r="M147" s="108"/>
      <c r="N147" t="s">
        <v>125</v>
      </c>
      <c r="O147" t="s">
        <v>125</v>
      </c>
      <c r="P147" s="21"/>
    </row>
    <row r="148" spans="2:16" x14ac:dyDescent="0.25">
      <c r="B148" s="20" t="s">
        <v>409</v>
      </c>
      <c r="K148" s="108"/>
      <c r="L148" s="108"/>
      <c r="M148" s="108"/>
      <c r="P148" s="21"/>
    </row>
    <row r="149" spans="2:16" x14ac:dyDescent="0.25">
      <c r="B149" s="20"/>
      <c r="E149" t="s">
        <v>410</v>
      </c>
      <c r="F149" t="str">
        <f>VLOOKUP($E149,'UR-Short list'!$C$5:$H$385,2,0)</f>
        <v>ha</v>
      </c>
      <c r="G149">
        <f>VLOOKUP($E149,'UR-Short list'!$C$5:$H$385,4,0)</f>
        <v>4300</v>
      </c>
      <c r="H149">
        <f>VLOOKUP($E149,'UR-Short list'!$C$5:$H$385,5,0)</f>
        <v>6030</v>
      </c>
      <c r="I149">
        <f>VLOOKUP($E149,'UR-Short list'!$C$5:$H$385,6,0)</f>
        <v>2150</v>
      </c>
      <c r="J149" t="s">
        <v>411</v>
      </c>
      <c r="K149" s="108">
        <v>7000</v>
      </c>
      <c r="L149" s="108"/>
      <c r="M149" s="108"/>
      <c r="N149" t="s">
        <v>161</v>
      </c>
      <c r="O149" t="s">
        <v>161</v>
      </c>
      <c r="P149" s="21" t="s">
        <v>407</v>
      </c>
    </row>
    <row r="150" spans="2:16" x14ac:dyDescent="0.25">
      <c r="B150" s="20" t="s">
        <v>412</v>
      </c>
      <c r="K150" s="108" t="s">
        <v>77</v>
      </c>
      <c r="L150" s="108" t="s">
        <v>77</v>
      </c>
      <c r="M150" s="108" t="s">
        <v>77</v>
      </c>
      <c r="P150" s="21"/>
    </row>
    <row r="151" spans="2:16" x14ac:dyDescent="0.25">
      <c r="B151" s="20"/>
      <c r="C151" t="s">
        <v>413</v>
      </c>
      <c r="E151" t="s">
        <v>414</v>
      </c>
      <c r="F151" t="str">
        <f>VLOOKUP($E151,'UR-Short list'!$C$5:$H$385,2,0)</f>
        <v>m2</v>
      </c>
      <c r="G151">
        <f>VLOOKUP($E151,'UR-Short list'!$C$5:$H$385,4,0)</f>
        <v>645</v>
      </c>
      <c r="H151">
        <f>VLOOKUP($E151,'UR-Short list'!$C$5:$H$385,5,0)</f>
        <v>2132</v>
      </c>
      <c r="J151" t="s">
        <v>86</v>
      </c>
      <c r="K151" s="108">
        <v>2000</v>
      </c>
      <c r="L151" s="108">
        <v>5000</v>
      </c>
      <c r="M151" s="108"/>
      <c r="N151" t="s">
        <v>415</v>
      </c>
      <c r="O151" t="s">
        <v>334</v>
      </c>
      <c r="P151" s="21"/>
    </row>
    <row r="152" spans="2:16" x14ac:dyDescent="0.25">
      <c r="B152" s="20"/>
      <c r="C152" t="s">
        <v>417</v>
      </c>
      <c r="E152" t="s">
        <v>418</v>
      </c>
      <c r="F152" t="str">
        <f>VLOOKUP($E152,'UR-Short list'!$C$5:$H$385,2,0)</f>
        <v>m3</v>
      </c>
      <c r="G152">
        <f>VLOOKUP($E152,'UR-Short list'!$C$5:$H$385,4,0)</f>
        <v>18.8</v>
      </c>
      <c r="H152">
        <f>VLOOKUP($E152,'UR-Short list'!$C$5:$H$385,5,0)</f>
        <v>250</v>
      </c>
      <c r="I152">
        <f>VLOOKUP($E152,'UR-Short list'!$C$5:$H$385,6,0)</f>
        <v>1200</v>
      </c>
      <c r="J152" t="s">
        <v>108</v>
      </c>
      <c r="K152" s="108">
        <v>37</v>
      </c>
      <c r="L152" s="108">
        <v>52</v>
      </c>
      <c r="M152" s="108">
        <v>1500</v>
      </c>
      <c r="N152" t="s">
        <v>161</v>
      </c>
      <c r="O152" t="s">
        <v>334</v>
      </c>
      <c r="P152" s="107" t="s">
        <v>920</v>
      </c>
    </row>
    <row r="153" spans="2:16" x14ac:dyDescent="0.25">
      <c r="B153" s="20" t="s">
        <v>419</v>
      </c>
      <c r="K153" s="108"/>
      <c r="L153" s="108"/>
      <c r="M153" s="108"/>
      <c r="P153" s="21"/>
    </row>
    <row r="154" spans="2:16" x14ac:dyDescent="0.25">
      <c r="B154" s="20"/>
      <c r="E154" t="s">
        <v>420</v>
      </c>
      <c r="F154" t="str">
        <f>VLOOKUP($E154,'UR-Short list'!$C$5:$H$385,2,0)</f>
        <v>each</v>
      </c>
      <c r="G154">
        <f>VLOOKUP($E154,'UR-Short list'!$C$5:$H$385,4,0)</f>
        <v>10000</v>
      </c>
      <c r="H154">
        <f>VLOOKUP($E154,'UR-Short list'!$C$5:$H$385,5,0)</f>
        <v>20000</v>
      </c>
      <c r="J154" t="s">
        <v>145</v>
      </c>
      <c r="K154" s="108">
        <v>24000</v>
      </c>
      <c r="L154" s="108" t="s">
        <v>77</v>
      </c>
      <c r="M154" s="108"/>
      <c r="N154" t="s">
        <v>161</v>
      </c>
      <c r="O154" t="s">
        <v>161</v>
      </c>
      <c r="P154" s="21" t="s">
        <v>955</v>
      </c>
    </row>
    <row r="155" spans="2:16" x14ac:dyDescent="0.25">
      <c r="B155" s="20" t="s">
        <v>423</v>
      </c>
      <c r="K155" s="108"/>
      <c r="L155" s="108"/>
      <c r="M155" s="108"/>
      <c r="P155" s="21"/>
    </row>
    <row r="156" spans="2:16" x14ac:dyDescent="0.25">
      <c r="B156" s="20"/>
      <c r="E156" t="s">
        <v>424</v>
      </c>
      <c r="F156" t="str">
        <f>VLOOKUP($E156,'UR-Short list'!$C$5:$H$385,2,0)</f>
        <v>each</v>
      </c>
      <c r="G156">
        <f>VLOOKUP($E156,'UR-Short list'!$C$5:$H$385,4,0)</f>
        <v>1800</v>
      </c>
      <c r="H156">
        <f>VLOOKUP($E156,'UR-Short list'!$C$5:$H$385,5,0)</f>
        <v>3600</v>
      </c>
      <c r="J156" t="s">
        <v>145</v>
      </c>
      <c r="K156" s="108">
        <v>6000</v>
      </c>
      <c r="L156" s="108" t="s">
        <v>77</v>
      </c>
      <c r="M156" s="108"/>
      <c r="N156" t="s">
        <v>161</v>
      </c>
      <c r="O156" t="s">
        <v>161</v>
      </c>
      <c r="P156" s="21" t="s">
        <v>425</v>
      </c>
    </row>
    <row r="157" spans="2:16" x14ac:dyDescent="0.25">
      <c r="B157" s="20" t="s">
        <v>426</v>
      </c>
      <c r="K157" s="108" t="s">
        <v>77</v>
      </c>
      <c r="L157" s="108" t="s">
        <v>77</v>
      </c>
      <c r="M157" s="108" t="s">
        <v>77</v>
      </c>
      <c r="P157" s="21"/>
    </row>
    <row r="158" spans="2:16" x14ac:dyDescent="0.25">
      <c r="B158" s="20"/>
      <c r="C158" t="s">
        <v>427</v>
      </c>
      <c r="E158" t="s">
        <v>428</v>
      </c>
      <c r="F158" t="str">
        <f>VLOOKUP($E158,'UR-Short list'!$C$5:$H$385,2,0)</f>
        <v>lump sum</v>
      </c>
      <c r="G158" s="103">
        <f>VLOOKUP($E158,'UR-Short list'!$C$5:$H$385,4,0)</f>
        <v>9000000</v>
      </c>
      <c r="H158" s="103">
        <f>VLOOKUP($E158,'UR-Short list'!$C$5:$H$385,5,0)</f>
        <v>15000000</v>
      </c>
      <c r="J158" t="s">
        <v>429</v>
      </c>
      <c r="K158" s="109">
        <v>1400000</v>
      </c>
      <c r="L158" s="109">
        <v>4000000</v>
      </c>
      <c r="M158" s="108"/>
      <c r="N158" t="s">
        <v>161</v>
      </c>
      <c r="O158" t="s">
        <v>161</v>
      </c>
      <c r="P158" s="21" t="s">
        <v>935</v>
      </c>
    </row>
    <row r="159" spans="2:16" x14ac:dyDescent="0.25">
      <c r="B159" s="20"/>
      <c r="C159" t="s">
        <v>431</v>
      </c>
      <c r="E159" t="s">
        <v>432</v>
      </c>
      <c r="F159" t="str">
        <f>VLOOKUP($E159,'UR-Short list'!$C$5:$H$385,2,0)</f>
        <v>lump sum</v>
      </c>
      <c r="G159" s="103">
        <f>VLOOKUP($E159,'UR-Short list'!$C$5:$H$385,4,0)</f>
        <v>15000000</v>
      </c>
      <c r="H159" s="103">
        <f>VLOOKUP($E159,'UR-Short list'!$C$5:$H$385,5,0)</f>
        <v>46000000</v>
      </c>
      <c r="J159" t="s">
        <v>429</v>
      </c>
      <c r="K159" s="109">
        <v>4500000</v>
      </c>
      <c r="L159" s="109">
        <v>11300000</v>
      </c>
      <c r="M159" s="108"/>
      <c r="N159" t="s">
        <v>161</v>
      </c>
      <c r="O159" t="s">
        <v>161</v>
      </c>
      <c r="P159" s="21" t="s">
        <v>935</v>
      </c>
    </row>
    <row r="160" spans="2:16" x14ac:dyDescent="0.25">
      <c r="B160" s="20"/>
      <c r="C160" t="s">
        <v>434</v>
      </c>
      <c r="E160" t="s">
        <v>435</v>
      </c>
      <c r="F160" t="str">
        <f>VLOOKUP($E160,'UR-Short list'!$C$5:$H$385,2,0)</f>
        <v>ha</v>
      </c>
      <c r="G160" s="103">
        <f>VLOOKUP($E160,'UR-Short list'!$C$5:$H$385,4,0)</f>
        <v>200000</v>
      </c>
      <c r="H160" s="22">
        <f>VLOOKUP($E160,'UR-Short list'!$C$5:$H$385,5,0)</f>
        <v>300000</v>
      </c>
      <c r="J160" t="s">
        <v>411</v>
      </c>
      <c r="K160" s="108"/>
      <c r="L160" s="108" t="s">
        <v>77</v>
      </c>
      <c r="M160" s="108"/>
      <c r="O160" t="s">
        <v>436</v>
      </c>
      <c r="P160" s="21"/>
    </row>
    <row r="161" spans="2:16" x14ac:dyDescent="0.25">
      <c r="B161" s="20" t="s">
        <v>437</v>
      </c>
      <c r="K161" s="108"/>
      <c r="L161" s="108"/>
      <c r="M161" s="108"/>
      <c r="P161" s="21"/>
    </row>
    <row r="162" spans="2:16" x14ac:dyDescent="0.25">
      <c r="B162" s="20"/>
      <c r="E162" t="s">
        <v>438</v>
      </c>
      <c r="F162" t="str">
        <f>VLOOKUP($E162,'UR-Short list'!$C$5:$H$385,2,0)</f>
        <v>m3</v>
      </c>
      <c r="G162">
        <f>VLOOKUP($E162,'UR-Short list'!$C$5:$H$385,4,0)</f>
        <v>0.35</v>
      </c>
      <c r="H162">
        <f>VLOOKUP($E162,'UR-Short list'!$C$5:$H$385,5,0)</f>
        <v>2</v>
      </c>
      <c r="J162" t="s">
        <v>108</v>
      </c>
      <c r="K162" s="108">
        <v>1</v>
      </c>
      <c r="L162" s="108">
        <v>4</v>
      </c>
      <c r="M162" s="108"/>
      <c r="N162" t="s">
        <v>231</v>
      </c>
      <c r="O162" t="s">
        <v>232</v>
      </c>
      <c r="P162" s="21"/>
    </row>
    <row r="163" spans="2:16" x14ac:dyDescent="0.25">
      <c r="B163" s="20" t="s">
        <v>439</v>
      </c>
      <c r="K163" s="108" t="s">
        <v>77</v>
      </c>
      <c r="L163" s="108" t="s">
        <v>77</v>
      </c>
      <c r="M163" s="108" t="s">
        <v>77</v>
      </c>
      <c r="P163" s="21"/>
    </row>
    <row r="164" spans="2:16" x14ac:dyDescent="0.25">
      <c r="B164" s="20"/>
      <c r="C164" t="s">
        <v>440</v>
      </c>
      <c r="E164" t="s">
        <v>441</v>
      </c>
      <c r="F164" t="str">
        <f>VLOOKUP($E164,'UR-Short list'!$C$5:$H$385,2,0)</f>
        <v>kg</v>
      </c>
      <c r="G164">
        <f>VLOOKUP($E164,'UR-Short list'!$C$5:$H$385,4,0)</f>
        <v>1.19</v>
      </c>
      <c r="H164" t="str">
        <f>VLOOKUP($E164,'UR-Short list'!$C$5:$H$385,5,0)</f>
        <v/>
      </c>
      <c r="I164" t="str">
        <f>VLOOKUP($E164,'UR-Short list'!$C$5:$H$385,6,0)</f>
        <v/>
      </c>
      <c r="J164" t="s">
        <v>140</v>
      </c>
      <c r="K164" s="108">
        <v>1.37</v>
      </c>
      <c r="L164" s="108" t="s">
        <v>77</v>
      </c>
      <c r="M164" s="108" t="s">
        <v>77</v>
      </c>
      <c r="N164" t="s">
        <v>231</v>
      </c>
      <c r="O164" t="s">
        <v>232</v>
      </c>
      <c r="P164" s="21"/>
    </row>
    <row r="165" spans="2:16" x14ac:dyDescent="0.25">
      <c r="B165" s="20"/>
      <c r="C165" t="s">
        <v>442</v>
      </c>
      <c r="E165" t="s">
        <v>443</v>
      </c>
      <c r="F165" t="str">
        <f>VLOOKUP($E165,'UR-Short list'!$C$5:$H$385,2,0)</f>
        <v>kg</v>
      </c>
      <c r="G165">
        <f>VLOOKUP($E165,'UR-Short list'!$C$5:$H$385,4,0)</f>
        <v>1.32</v>
      </c>
      <c r="H165" t="str">
        <f>VLOOKUP($E165,'UR-Short list'!$C$5:$H$385,5,0)</f>
        <v/>
      </c>
      <c r="I165" t="str">
        <f>VLOOKUP($E165,'UR-Short list'!$C$5:$H$385,6,0)</f>
        <v/>
      </c>
      <c r="J165" t="s">
        <v>140</v>
      </c>
      <c r="K165" s="108">
        <v>1.52</v>
      </c>
      <c r="L165" s="108" t="s">
        <v>77</v>
      </c>
      <c r="M165" s="108" t="s">
        <v>77</v>
      </c>
      <c r="N165" t="s">
        <v>231</v>
      </c>
      <c r="O165" t="s">
        <v>232</v>
      </c>
      <c r="P165" s="21"/>
    </row>
    <row r="166" spans="2:16" x14ac:dyDescent="0.25">
      <c r="B166" s="20"/>
      <c r="C166" t="s">
        <v>444</v>
      </c>
      <c r="E166" t="s">
        <v>444</v>
      </c>
      <c r="F166" t="str">
        <f>VLOOKUP($E166,'UR-Short list'!$C$5:$H$385,2,0)</f>
        <v>kg</v>
      </c>
      <c r="G166">
        <f>VLOOKUP($E166,'UR-Short list'!$C$5:$H$385,4,0)</f>
        <v>0.56000000000000005</v>
      </c>
      <c r="I166" t="str">
        <f>VLOOKUP($E166,'UR-Short list'!$C$5:$H$385,6,0)</f>
        <v/>
      </c>
      <c r="J166" t="s">
        <v>140</v>
      </c>
      <c r="K166" s="108">
        <v>0.29604400000000003</v>
      </c>
      <c r="L166" s="108" t="s">
        <v>77</v>
      </c>
      <c r="M166" s="108" t="s">
        <v>77</v>
      </c>
      <c r="N166" t="s">
        <v>80</v>
      </c>
      <c r="O166" t="s">
        <v>334</v>
      </c>
      <c r="P166" s="21" t="s">
        <v>445</v>
      </c>
    </row>
    <row r="167" spans="2:16" x14ac:dyDescent="0.25">
      <c r="B167" s="20"/>
      <c r="C167" t="s">
        <v>446</v>
      </c>
      <c r="E167" t="s">
        <v>447</v>
      </c>
      <c r="F167" t="str">
        <f>VLOOKUP($E167,'UR-Short list'!$C$5:$H$385,2,0)</f>
        <v>kg</v>
      </c>
      <c r="G167">
        <f>VLOOKUP($E167,'UR-Short list'!$C$5:$H$385,4,0)</f>
        <v>1.5</v>
      </c>
      <c r="H167" t="str">
        <f>VLOOKUP($E167,'UR-Short list'!$C$5:$H$385,5,0)</f>
        <v/>
      </c>
      <c r="I167" t="str">
        <f>VLOOKUP($E167,'UR-Short list'!$C$5:$H$385,6,0)</f>
        <v/>
      </c>
      <c r="J167" t="s">
        <v>140</v>
      </c>
      <c r="K167" s="108">
        <v>1.05924</v>
      </c>
      <c r="L167" s="108" t="s">
        <v>77</v>
      </c>
      <c r="M167" s="108" t="s">
        <v>77</v>
      </c>
      <c r="N167" t="s">
        <v>80</v>
      </c>
      <c r="O167" t="s">
        <v>334</v>
      </c>
      <c r="P167" s="21" t="s">
        <v>448</v>
      </c>
    </row>
    <row r="168" spans="2:16" x14ac:dyDescent="0.25">
      <c r="B168" s="20"/>
      <c r="C168" t="s">
        <v>449</v>
      </c>
      <c r="E168" t="s">
        <v>450</v>
      </c>
      <c r="F168" t="str">
        <f>VLOOKUP($E168,'UR-Short list'!$C$5:$H$385,2,0)</f>
        <v>kg</v>
      </c>
      <c r="G168">
        <f>VLOOKUP($E168,'UR-Short list'!$C$5:$H$385,4,0)</f>
        <v>1.18</v>
      </c>
      <c r="H168" t="str">
        <f>VLOOKUP($E168,'UR-Short list'!$C$5:$H$385,5,0)</f>
        <v/>
      </c>
      <c r="I168" t="str">
        <f>VLOOKUP($E168,'UR-Short list'!$C$5:$H$385,6,0)</f>
        <v/>
      </c>
      <c r="J168" t="s">
        <v>140</v>
      </c>
      <c r="K168" s="108">
        <v>1.36</v>
      </c>
      <c r="L168" s="108" t="s">
        <v>77</v>
      </c>
      <c r="M168" s="108" t="s">
        <v>77</v>
      </c>
      <c r="N168" t="s">
        <v>80</v>
      </c>
      <c r="O168" t="s">
        <v>334</v>
      </c>
      <c r="P168" s="21" t="s">
        <v>451</v>
      </c>
    </row>
    <row r="169" spans="2:16" x14ac:dyDescent="0.25">
      <c r="B169" s="20"/>
      <c r="C169" t="s">
        <v>452</v>
      </c>
      <c r="E169" t="s">
        <v>453</v>
      </c>
      <c r="F169" t="str">
        <f>VLOOKUP($E169,'UR-Short list'!$C$5:$H$385,2,0)</f>
        <v>kg</v>
      </c>
      <c r="G169">
        <f>VLOOKUP($E169,'UR-Short list'!$C$5:$H$385,4,0)</f>
        <v>0.74</v>
      </c>
      <c r="H169" t="str">
        <f>VLOOKUP($E169,'UR-Short list'!$C$5:$H$385,5,0)</f>
        <v/>
      </c>
      <c r="I169" t="str">
        <f>VLOOKUP($E169,'UR-Short list'!$C$5:$H$385,6,0)</f>
        <v/>
      </c>
      <c r="J169" t="s">
        <v>140</v>
      </c>
      <c r="K169" s="108">
        <v>0.49159600000000003</v>
      </c>
      <c r="L169" s="108" t="s">
        <v>77</v>
      </c>
      <c r="M169" s="108" t="s">
        <v>77</v>
      </c>
      <c r="N169" t="s">
        <v>80</v>
      </c>
      <c r="O169" t="s">
        <v>334</v>
      </c>
      <c r="P169" s="21" t="s">
        <v>454</v>
      </c>
    </row>
    <row r="170" spans="2:16" x14ac:dyDescent="0.25">
      <c r="B170" s="20"/>
      <c r="C170" t="s">
        <v>455</v>
      </c>
      <c r="E170" t="s">
        <v>456</v>
      </c>
      <c r="F170" t="str">
        <f>VLOOKUP($E170,'UR-Short list'!$C$5:$H$385,2,0)</f>
        <v>kg</v>
      </c>
      <c r="G170">
        <f>VLOOKUP($E170,'UR-Short list'!$C$5:$H$385,4,0)</f>
        <v>0.31</v>
      </c>
      <c r="H170" t="str">
        <f>VLOOKUP($E170,'UR-Short list'!$C$5:$H$385,5,0)</f>
        <v/>
      </c>
      <c r="I170" t="str">
        <f>VLOOKUP($E170,'UR-Short list'!$C$5:$H$385,6,0)</f>
        <v/>
      </c>
      <c r="J170" t="s">
        <v>140</v>
      </c>
      <c r="K170" s="108">
        <v>0.36352800000000007</v>
      </c>
      <c r="L170" s="108" t="s">
        <v>77</v>
      </c>
      <c r="M170" s="108" t="s">
        <v>77</v>
      </c>
      <c r="N170" t="s">
        <v>125</v>
      </c>
      <c r="O170" t="s">
        <v>125</v>
      </c>
      <c r="P170" s="21" t="s">
        <v>457</v>
      </c>
    </row>
    <row r="171" spans="2:16" x14ac:dyDescent="0.25">
      <c r="B171" s="20"/>
      <c r="C171" t="s">
        <v>458</v>
      </c>
      <c r="E171" t="s">
        <v>459</v>
      </c>
      <c r="F171" t="str">
        <f>VLOOKUP($E171,'UR-Short list'!$C$5:$H$385,2,0)</f>
        <v>kg</v>
      </c>
      <c r="G171">
        <f>VLOOKUP($E171,'UR-Short list'!$C$5:$H$385,4,0)</f>
        <v>6</v>
      </c>
      <c r="H171" t="str">
        <f>VLOOKUP($E171,'UR-Short list'!$C$5:$H$385,5,0)</f>
        <v/>
      </c>
      <c r="I171" t="str">
        <f>VLOOKUP($E171,'UR-Short list'!$C$5:$H$385,6,0)</f>
        <v/>
      </c>
      <c r="J171" t="s">
        <v>140</v>
      </c>
      <c r="K171" s="108">
        <v>6.9</v>
      </c>
      <c r="L171" s="108" t="s">
        <v>77</v>
      </c>
      <c r="M171" s="108" t="s">
        <v>77</v>
      </c>
      <c r="N171" t="s">
        <v>231</v>
      </c>
      <c r="O171" t="s">
        <v>232</v>
      </c>
      <c r="P171" s="21"/>
    </row>
    <row r="172" spans="2:16" x14ac:dyDescent="0.25">
      <c r="B172" s="20"/>
      <c r="C172" t="s">
        <v>460</v>
      </c>
      <c r="E172" t="s">
        <v>461</v>
      </c>
      <c r="F172" t="str">
        <f>VLOOKUP($E172,'UR-Short list'!$C$5:$H$385,2,0)</f>
        <v>kg</v>
      </c>
      <c r="G172" t="str">
        <f>VLOOKUP($E172,'UR-Short list'!$C$5:$H$385,4,0)</f>
        <v/>
      </c>
      <c r="H172" t="str">
        <f>VLOOKUP($E172,'UR-Short list'!$C$5:$H$385,5,0)</f>
        <v/>
      </c>
      <c r="I172" t="str">
        <f>VLOOKUP($E172,'UR-Short list'!$C$5:$H$385,6,0)</f>
        <v/>
      </c>
      <c r="J172" t="s">
        <v>140</v>
      </c>
      <c r="K172" s="108">
        <v>3.3067299999999999</v>
      </c>
      <c r="L172" s="108" t="s">
        <v>77</v>
      </c>
      <c r="M172" s="108" t="s">
        <v>77</v>
      </c>
      <c r="N172" t="s">
        <v>80</v>
      </c>
      <c r="O172" t="s">
        <v>334</v>
      </c>
      <c r="P172" s="21" t="s">
        <v>462</v>
      </c>
    </row>
    <row r="173" spans="2:16" x14ac:dyDescent="0.25">
      <c r="B173" s="20"/>
      <c r="C173" t="s">
        <v>463</v>
      </c>
      <c r="E173" t="s">
        <v>463</v>
      </c>
      <c r="F173" t="str">
        <f>VLOOKUP($E173,'UR-Short list'!$C$5:$H$385,2,0)</f>
        <v>kg</v>
      </c>
      <c r="G173">
        <f>VLOOKUP($E173,'UR-Short list'!$C$5:$H$385,4,0)</f>
        <v>0.2</v>
      </c>
      <c r="H173" t="str">
        <f>VLOOKUP($E173,'UR-Short list'!$C$5:$H$385,5,0)</f>
        <v/>
      </c>
      <c r="I173" t="str">
        <f>VLOOKUP($E173,'UR-Short list'!$C$5:$H$385,6,0)</f>
        <v/>
      </c>
      <c r="J173" t="s">
        <v>140</v>
      </c>
      <c r="K173" s="108">
        <v>0.23</v>
      </c>
      <c r="L173" s="108" t="s">
        <v>77</v>
      </c>
      <c r="M173" s="108" t="s">
        <v>77</v>
      </c>
      <c r="N173" t="s">
        <v>231</v>
      </c>
      <c r="O173" t="s">
        <v>232</v>
      </c>
      <c r="P173" s="21"/>
    </row>
    <row r="174" spans="2:16" x14ac:dyDescent="0.25">
      <c r="B174" s="20" t="s">
        <v>464</v>
      </c>
      <c r="K174" s="108" t="s">
        <v>77</v>
      </c>
      <c r="L174" s="108" t="s">
        <v>77</v>
      </c>
      <c r="M174" s="108" t="s">
        <v>77</v>
      </c>
      <c r="P174" s="21"/>
    </row>
    <row r="175" spans="2:16" x14ac:dyDescent="0.25">
      <c r="B175" s="20"/>
      <c r="C175" t="s">
        <v>465</v>
      </c>
      <c r="E175" t="s">
        <v>466</v>
      </c>
      <c r="F175" t="str">
        <f>VLOOKUP($E175,'UR-Short list'!$C$5:$H$385,2,0)</f>
        <v>ha</v>
      </c>
      <c r="G175">
        <f>VLOOKUP($E175,'UR-Short list'!$C$5:$H$385,4,0)</f>
        <v>4000</v>
      </c>
      <c r="J175" t="s">
        <v>411</v>
      </c>
      <c r="K175" s="108">
        <v>3200</v>
      </c>
      <c r="L175" s="108" t="s">
        <v>77</v>
      </c>
      <c r="M175" s="108"/>
      <c r="N175" t="s">
        <v>87</v>
      </c>
      <c r="O175" t="s">
        <v>92</v>
      </c>
      <c r="P175" s="21" t="s">
        <v>467</v>
      </c>
    </row>
    <row r="176" spans="2:16" x14ac:dyDescent="0.25">
      <c r="B176" s="20"/>
      <c r="C176" t="s">
        <v>468</v>
      </c>
      <c r="E176" t="s">
        <v>469</v>
      </c>
      <c r="F176" t="str">
        <f>VLOOKUP($E176,'UR-Short list'!$C$5:$H$385,2,0)</f>
        <v>ha</v>
      </c>
      <c r="G176">
        <f>VLOOKUP($E176,'UR-Short list'!$C$5:$H$385,4,0)</f>
        <v>4500</v>
      </c>
      <c r="J176" t="s">
        <v>411</v>
      </c>
      <c r="K176" s="108">
        <v>4800</v>
      </c>
      <c r="L176" s="108" t="s">
        <v>77</v>
      </c>
      <c r="M176" s="108"/>
      <c r="N176" t="s">
        <v>231</v>
      </c>
      <c r="O176" t="s">
        <v>161</v>
      </c>
      <c r="P176" s="21" t="s">
        <v>470</v>
      </c>
    </row>
    <row r="177" spans="2:16" x14ac:dyDescent="0.25">
      <c r="B177" s="20"/>
      <c r="C177" t="s">
        <v>471</v>
      </c>
      <c r="E177" t="s">
        <v>472</v>
      </c>
      <c r="F177" t="str">
        <f>VLOOKUP($E177,'UR-Short list'!$C$5:$H$385,2,0)</f>
        <v>ha</v>
      </c>
      <c r="G177">
        <f>VLOOKUP($E177,'UR-Short list'!$C$5:$H$385,4,0)</f>
        <v>13000</v>
      </c>
      <c r="J177" t="s">
        <v>411</v>
      </c>
      <c r="K177" s="108">
        <v>24960</v>
      </c>
      <c r="L177" s="108" t="s">
        <v>77</v>
      </c>
      <c r="M177" s="108"/>
      <c r="N177" t="s">
        <v>87</v>
      </c>
      <c r="O177" t="s">
        <v>92</v>
      </c>
      <c r="P177" s="21" t="s">
        <v>473</v>
      </c>
    </row>
    <row r="178" spans="2:16" x14ac:dyDescent="0.25">
      <c r="B178" s="20"/>
      <c r="C178" t="s">
        <v>474</v>
      </c>
      <c r="E178" t="s">
        <v>475</v>
      </c>
      <c r="F178" t="str">
        <f>VLOOKUP($E178,'UR-Short list'!$C$5:$H$385,2,0)</f>
        <v>ha</v>
      </c>
      <c r="G178" s="99" t="s">
        <v>901</v>
      </c>
      <c r="H178" s="99" t="str">
        <f>VLOOKUP($E178,'UR-Short list'!$C$5:$H$385,5,0)</f>
        <v xml:space="preserve"> </v>
      </c>
      <c r="I178" s="99" t="str">
        <f>VLOOKUP($E178,'UR-Short list'!$C$5:$H$385,6,0)</f>
        <v xml:space="preserve"> </v>
      </c>
      <c r="J178" t="s">
        <v>411</v>
      </c>
      <c r="K178" s="108">
        <v>10626</v>
      </c>
      <c r="L178" s="108"/>
      <c r="M178" s="108"/>
      <c r="N178" t="s">
        <v>87</v>
      </c>
      <c r="O178" t="s">
        <v>92</v>
      </c>
      <c r="P178" s="21" t="s">
        <v>476</v>
      </c>
    </row>
    <row r="179" spans="2:16" x14ac:dyDescent="0.25">
      <c r="B179" s="20"/>
      <c r="C179" t="s">
        <v>477</v>
      </c>
      <c r="E179" t="s">
        <v>478</v>
      </c>
      <c r="F179" t="str">
        <f>VLOOKUP($E179,'UR-Short list'!$C$5:$H$385,2,0)</f>
        <v>ha</v>
      </c>
      <c r="G179" s="99" t="str">
        <f>VLOOKUP($E179,'UR-Short list'!$C$5:$H$385,4,0)</f>
        <v xml:space="preserve"> </v>
      </c>
      <c r="H179" s="99" t="str">
        <f>VLOOKUP($E179,'UR-Short list'!$C$5:$H$385,5,0)</f>
        <v xml:space="preserve"> </v>
      </c>
      <c r="I179" s="99" t="str">
        <f>VLOOKUP($E179,'UR-Short list'!$C$5:$H$385,6,0)</f>
        <v xml:space="preserve"> </v>
      </c>
      <c r="J179" t="s">
        <v>411</v>
      </c>
      <c r="K179" s="108">
        <v>13255</v>
      </c>
      <c r="L179" s="108"/>
      <c r="M179" s="108"/>
      <c r="N179" t="s">
        <v>87</v>
      </c>
      <c r="O179" t="s">
        <v>92</v>
      </c>
      <c r="P179" s="21" t="s">
        <v>476</v>
      </c>
    </row>
    <row r="180" spans="2:16" x14ac:dyDescent="0.25">
      <c r="B180" s="20"/>
      <c r="C180" t="s">
        <v>479</v>
      </c>
      <c r="E180" t="s">
        <v>480</v>
      </c>
      <c r="F180" t="str">
        <f>VLOOKUP($E180,'UR-Short list'!$C$5:$H$385,2,0)</f>
        <v>ha</v>
      </c>
      <c r="G180" s="99" t="str">
        <f>VLOOKUP($E180,'UR-Short list'!$C$5:$H$385,4,0)</f>
        <v xml:space="preserve"> </v>
      </c>
      <c r="H180" s="99" t="str">
        <f>VLOOKUP($E180,'UR-Short list'!$C$5:$H$385,5,0)</f>
        <v xml:space="preserve"> </v>
      </c>
      <c r="I180" s="99" t="str">
        <f>VLOOKUP($E180,'UR-Short list'!$C$5:$H$385,6,0)</f>
        <v xml:space="preserve"> </v>
      </c>
      <c r="J180" t="s">
        <v>411</v>
      </c>
      <c r="K180" s="108">
        <v>21967</v>
      </c>
      <c r="L180" s="108"/>
      <c r="M180" s="108"/>
      <c r="N180" t="s">
        <v>87</v>
      </c>
      <c r="O180" t="s">
        <v>92</v>
      </c>
      <c r="P180" s="21" t="s">
        <v>476</v>
      </c>
    </row>
    <row r="181" spans="2:16" x14ac:dyDescent="0.25">
      <c r="B181" s="20"/>
      <c r="C181" t="s">
        <v>481</v>
      </c>
      <c r="E181" t="s">
        <v>482</v>
      </c>
      <c r="F181" t="str">
        <f>VLOOKUP($E181,'UR-Short list'!$C$5:$H$385,2,0)</f>
        <v>ha</v>
      </c>
      <c r="I181">
        <f>VLOOKUP($E181,'UR-Short list'!$C$5:$H$385,6,0)</f>
        <v>47.72</v>
      </c>
      <c r="J181" t="s">
        <v>411</v>
      </c>
      <c r="K181" s="108">
        <v>1240</v>
      </c>
      <c r="L181" s="108" t="s">
        <v>77</v>
      </c>
      <c r="M181" s="108"/>
      <c r="N181" t="s">
        <v>161</v>
      </c>
      <c r="O181" t="s">
        <v>161</v>
      </c>
      <c r="P181" s="21" t="s">
        <v>483</v>
      </c>
    </row>
    <row r="182" spans="2:16" x14ac:dyDescent="0.25">
      <c r="B182" s="20" t="s">
        <v>484</v>
      </c>
      <c r="K182" s="108"/>
      <c r="L182" s="108"/>
      <c r="M182" s="108"/>
      <c r="P182" s="21"/>
    </row>
    <row r="183" spans="2:16" x14ac:dyDescent="0.25">
      <c r="B183" s="20"/>
      <c r="E183" t="s">
        <v>485</v>
      </c>
      <c r="F183" t="str">
        <f>VLOOKUP($E183,'UR-Short list'!$C$5:$H$385,2,0)</f>
        <v>each</v>
      </c>
      <c r="G183">
        <f>VLOOKUP($E183,'UR-Short list'!$C$5:$H$385,4,0)</f>
        <v>7000</v>
      </c>
      <c r="H183">
        <f>VLOOKUP($E183,'UR-Short list'!$C$5:$H$385,5,0)</f>
        <v>10000</v>
      </c>
      <c r="J183" t="s">
        <v>145</v>
      </c>
      <c r="K183" s="108">
        <v>80000</v>
      </c>
      <c r="L183" s="108" t="s">
        <v>77</v>
      </c>
      <c r="M183" s="108"/>
      <c r="N183" t="s">
        <v>161</v>
      </c>
      <c r="O183" t="s">
        <v>161</v>
      </c>
      <c r="P183" s="21" t="s">
        <v>954</v>
      </c>
    </row>
    <row r="184" spans="2:16" x14ac:dyDescent="0.25">
      <c r="B184" s="20" t="s">
        <v>921</v>
      </c>
      <c r="K184" s="108"/>
      <c r="L184" s="108"/>
      <c r="M184" s="108"/>
      <c r="P184" s="21"/>
    </row>
    <row r="185" spans="2:16" x14ac:dyDescent="0.25">
      <c r="B185" s="20"/>
      <c r="C185" t="s">
        <v>922</v>
      </c>
      <c r="E185" t="s">
        <v>925</v>
      </c>
      <c r="F185" t="s">
        <v>489</v>
      </c>
      <c r="K185" s="108">
        <v>2000</v>
      </c>
      <c r="L185" s="108">
        <v>10000</v>
      </c>
      <c r="M185" s="108"/>
      <c r="N185" t="s">
        <v>161</v>
      </c>
      <c r="O185" t="s">
        <v>931</v>
      </c>
      <c r="P185" s="21"/>
    </row>
    <row r="186" spans="2:16" x14ac:dyDescent="0.25">
      <c r="B186" s="20"/>
      <c r="C186" t="s">
        <v>923</v>
      </c>
      <c r="E186" t="s">
        <v>924</v>
      </c>
      <c r="F186" t="s">
        <v>489</v>
      </c>
      <c r="K186" s="108">
        <v>1000</v>
      </c>
      <c r="L186" s="108">
        <v>3000</v>
      </c>
      <c r="M186" s="108"/>
      <c r="N186" t="s">
        <v>161</v>
      </c>
      <c r="O186" t="s">
        <v>931</v>
      </c>
      <c r="P186" s="21"/>
    </row>
    <row r="187" spans="2:16" x14ac:dyDescent="0.25">
      <c r="B187" s="20" t="s">
        <v>486</v>
      </c>
      <c r="K187" s="108"/>
      <c r="L187" s="108"/>
      <c r="M187" s="108"/>
      <c r="P187" s="21"/>
    </row>
    <row r="188" spans="2:16" x14ac:dyDescent="0.25">
      <c r="B188" s="20"/>
      <c r="C188" t="s">
        <v>926</v>
      </c>
      <c r="E188" t="s">
        <v>927</v>
      </c>
      <c r="F188" t="s">
        <v>145</v>
      </c>
      <c r="K188" s="108">
        <v>25000</v>
      </c>
      <c r="L188" s="108">
        <v>50000</v>
      </c>
      <c r="M188" s="108"/>
      <c r="N188" t="s">
        <v>161</v>
      </c>
      <c r="O188" t="s">
        <v>931</v>
      </c>
      <c r="P188" s="21"/>
    </row>
    <row r="189" spans="2:16" x14ac:dyDescent="0.25">
      <c r="B189" s="20"/>
      <c r="C189" t="s">
        <v>487</v>
      </c>
      <c r="E189" t="s">
        <v>488</v>
      </c>
      <c r="F189" t="str">
        <f>VLOOKUP($E189,'UR-Short list'!$C$5:$H$385,2,0)</f>
        <v>km</v>
      </c>
      <c r="G189">
        <f>VLOOKUP($E189,'UR-Short list'!$C$5:$H$385,4,0)</f>
        <v>2000</v>
      </c>
      <c r="H189">
        <f>VLOOKUP($E189,'UR-Short list'!$C$5:$H$385,5,0)</f>
        <v>11500</v>
      </c>
      <c r="J189" t="s">
        <v>489</v>
      </c>
      <c r="K189" s="108">
        <v>25000</v>
      </c>
      <c r="L189" s="108" t="s">
        <v>77</v>
      </c>
      <c r="M189" s="108"/>
      <c r="N189" t="s">
        <v>161</v>
      </c>
      <c r="O189" t="s">
        <v>161</v>
      </c>
      <c r="P189" s="21" t="s">
        <v>941</v>
      </c>
    </row>
    <row r="190" spans="2:16" x14ac:dyDescent="0.25">
      <c r="B190" s="23"/>
      <c r="C190" s="24" t="s">
        <v>490</v>
      </c>
      <c r="D190" s="24"/>
      <c r="E190" s="24" t="s">
        <v>491</v>
      </c>
      <c r="F190" s="24" t="str">
        <f>VLOOKUP($E190,'UR-Short list'!$C$5:$H$385,2,0)</f>
        <v>kmtonne</v>
      </c>
      <c r="G190" s="24">
        <f>VLOOKUP($E190,'UR-Short list'!$C$5:$H$385,4,0)</f>
        <v>0.28999999999999998</v>
      </c>
      <c r="H190" s="24"/>
      <c r="I190" s="24"/>
      <c r="J190" s="24" t="s">
        <v>322</v>
      </c>
      <c r="K190" s="111">
        <v>0.5</v>
      </c>
      <c r="L190" s="111" t="s">
        <v>77</v>
      </c>
      <c r="M190" s="111"/>
      <c r="N190" s="24" t="s">
        <v>161</v>
      </c>
      <c r="O190" s="24" t="s">
        <v>931</v>
      </c>
      <c r="P190" s="25"/>
    </row>
    <row r="192" spans="2:16" x14ac:dyDescent="0.25">
      <c r="C192" s="102" t="s">
        <v>903</v>
      </c>
    </row>
  </sheetData>
  <autoFilter ref="B5:P190" xr:uid="{469896F8-9D06-435A-9364-54AAD344C241}"/>
  <hyperlinks>
    <hyperlink ref="O101" r:id="rId1" xr:uid="{FEE6554B-9E2C-4177-8F3E-D7F1CC6B5AF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F08390368CDB4B969FF72BA7B3E548" ma:contentTypeVersion="8" ma:contentTypeDescription="Create a new document." ma:contentTypeScope="" ma:versionID="c39aeac334a614ec20cbbec5b127045b">
  <xsd:schema xmlns:xsd="http://www.w3.org/2001/XMLSchema" xmlns:xs="http://www.w3.org/2001/XMLSchema" xmlns:p="http://schemas.microsoft.com/office/2006/metadata/properties" xmlns:ns2="45b586ee-a46c-4719-8c82-3f6dfde63541" targetNamespace="http://schemas.microsoft.com/office/2006/metadata/properties" ma:root="true" ma:fieldsID="cf652ecd7eadc3175e354204193e7fa0" ns2:_="">
    <xsd:import namespace="45b586ee-a46c-4719-8c82-3f6dfde635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586ee-a46c-4719-8c82-3f6dfde635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AF9A09-3207-4D5C-97BD-D6001A1D8AE4}">
  <ds:schemaRefs>
    <ds:schemaRef ds:uri="http://schemas.microsoft.com/sharepoint/v3/contenttype/forms"/>
  </ds:schemaRefs>
</ds:datastoreItem>
</file>

<file path=customXml/itemProps2.xml><?xml version="1.0" encoding="utf-8"?>
<ds:datastoreItem xmlns:ds="http://schemas.openxmlformats.org/officeDocument/2006/customXml" ds:itemID="{BC66AC48-524A-4BBB-A6B8-060DAB28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586ee-a46c-4719-8c82-3f6dfde635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F95374-124C-460A-B91F-A74937C8FCBC}">
  <ds:schemaRefs>
    <ds:schemaRef ds:uri="45b586ee-a46c-4719-8c82-3f6dfde63541"/>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87d70b0f-5efc-4991-a065-e205bc3db308}" enabled="0" method="" siteId="{87d70b0f-5efc-4991-a065-e205bc3db3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UR-Short list</vt:lpstr>
      <vt:lpstr>Table 1</vt:lpstr>
      <vt:lpstr>Table 2</vt:lpstr>
      <vt:lpstr>'Table 1'!Print_Area</vt:lpstr>
      <vt:lpstr>'Table 1'!Print_Titles</vt:lpstr>
    </vt:vector>
  </TitlesOfParts>
  <Manager/>
  <Company>AtkinsRéalis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Alnabulsi, Mona</dc:creator>
  <cp:keywords/>
  <dc:description/>
  <cp:lastModifiedBy>Pinnell, Craig</cp:lastModifiedBy>
  <cp:revision/>
  <dcterms:created xsi:type="dcterms:W3CDTF">2024-09-09T19:57:29Z</dcterms:created>
  <dcterms:modified xsi:type="dcterms:W3CDTF">2025-01-22T17:36:05Z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0x010100BFF08390368CDB4B969FF72BA7B3E548</vt:lpwstr>
  </property>
</Properties>
</file>